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'EC'!$A$1:$U$83</definedName>
    <definedName name="_xlnm.Print_Area" localSheetId="5">'FS'!$A$1:$U$83</definedName>
    <definedName name="_xlnm.Print_Area" localSheetId="6">'GT'!$A$1:$U$83</definedName>
    <definedName name="_xlnm.Print_Area" localSheetId="7">'KZ'!$A$1:$U$83</definedName>
    <definedName name="_xlnm.Print_Area" localSheetId="8">'LP'!$A$1:$U$83</definedName>
    <definedName name="_xlnm.Print_Area" localSheetId="9">'MP'!$A$1:$U$83</definedName>
    <definedName name="_xlnm.Print_Area" localSheetId="10">'NC'!$A$1:$U$83</definedName>
    <definedName name="_xlnm.Print_Area" localSheetId="11">'NW'!$A$1:$U$83</definedName>
    <definedName name="_xlnm.Print_Area" localSheetId="3">'Summary per Category'!$A$1:$U$302</definedName>
    <definedName name="_xlnm.Print_Area" localSheetId="1">'Summary per Metro'!$A$1:$U$83</definedName>
    <definedName name="_xlnm.Print_Area" localSheetId="0">'Summary per Province'!$A$1:$U$83</definedName>
    <definedName name="_xlnm.Print_Area" localSheetId="2">'Summary per Top 19'!$A$1:$U$83</definedName>
    <definedName name="_xlnm.Print_Area" localSheetId="12">'WC'!$A$1:$U$83</definedName>
  </definedNames>
  <calcPr fullCalcOnLoad="1"/>
</workbook>
</file>

<file path=xl/sharedStrings.xml><?xml version="1.0" encoding="utf-8"?>
<sst xmlns="http://schemas.openxmlformats.org/spreadsheetml/2006/main" count="1748" uniqueCount="632">
  <si>
    <t>OPERATING BUDGET FOR 2020/21</t>
  </si>
  <si>
    <t>Budgeted Expenditure</t>
  </si>
  <si>
    <t>Budgeted Revenue</t>
  </si>
  <si>
    <t>R thousands</t>
  </si>
  <si>
    <t>Code</t>
  </si>
  <si>
    <t>Salaries Wages and Allowances</t>
  </si>
  <si>
    <t>Electricity Bulk Purchases</t>
  </si>
  <si>
    <t>Water Bulk Purchases</t>
  </si>
  <si>
    <t>Waste Water Mng Bulk Purchases</t>
  </si>
  <si>
    <t>Waste Mng Bulk Purchases</t>
  </si>
  <si>
    <t>Finance Charges</t>
  </si>
  <si>
    <t>Debt impairment</t>
  </si>
  <si>
    <t>Other Expenditure</t>
  </si>
  <si>
    <t>Total Expenditure</t>
  </si>
  <si>
    <t>Billed Property Rates</t>
  </si>
  <si>
    <t>Billed Service Charges Electricity</t>
  </si>
  <si>
    <t>Billed Service Charges Water</t>
  </si>
  <si>
    <t>Billed Service Charges Waste water Mng</t>
  </si>
  <si>
    <t>Billed Service Charges Waste Mng</t>
  </si>
  <si>
    <t>Transfers and Subsidies</t>
  </si>
  <si>
    <t>Other Revenue</t>
  </si>
  <si>
    <t>Total Revenue</t>
  </si>
  <si>
    <t>Transfers Capital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</si>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</sst>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;\-#,###;"/>
    <numFmt numFmtId="178" formatCode="&quot;&quot;;&quot;&quot;"/>
    <numFmt numFmtId="179" formatCode="_(* #,##0_);_(* \(#,##0\);_(* &quot;- &quot;?_);_(@_)"/>
    <numFmt numFmtId="180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9" fontId="6" fillId="0" borderId="17" xfId="0" applyNumberFormat="1" applyFont="1" applyBorder="1" applyAlignment="1" applyProtection="1">
      <alignment/>
      <protection/>
    </xf>
    <xf numFmtId="179" fontId="6" fillId="0" borderId="18" xfId="0" applyNumberFormat="1" applyFont="1" applyBorder="1" applyAlignment="1" applyProtection="1">
      <alignment/>
      <protection/>
    </xf>
    <xf numFmtId="179" fontId="6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179" fontId="6" fillId="0" borderId="22" xfId="0" applyNumberFormat="1" applyFont="1" applyBorder="1" applyAlignment="1" applyProtection="1">
      <alignment/>
      <protection/>
    </xf>
    <xf numFmtId="179" fontId="6" fillId="0" borderId="23" xfId="0" applyNumberFormat="1" applyFont="1" applyBorder="1" applyAlignment="1" applyProtection="1">
      <alignment/>
      <protection/>
    </xf>
    <xf numFmtId="179" fontId="6" fillId="0" borderId="24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0" fillId="0" borderId="2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left" wrapText="1" indent="1"/>
      <protection/>
    </xf>
    <xf numFmtId="0" fontId="50" fillId="0" borderId="0" xfId="0" applyFont="1" applyBorder="1" applyAlignment="1" applyProtection="1">
      <alignment wrapText="1"/>
      <protection/>
    </xf>
    <xf numFmtId="0" fontId="51" fillId="0" borderId="20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horizontal="right"/>
      <protection/>
    </xf>
    <xf numFmtId="0" fontId="50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180" fontId="7" fillId="0" borderId="21" xfId="0" applyNumberFormat="1" applyFont="1" applyBorder="1" applyAlignment="1" applyProtection="1">
      <alignment horizontal="left" indent="1"/>
      <protection/>
    </xf>
    <xf numFmtId="180" fontId="7" fillId="0" borderId="20" xfId="0" applyNumberFormat="1" applyFont="1" applyBorder="1" applyAlignment="1" applyProtection="1">
      <alignment wrapText="1"/>
      <protection/>
    </xf>
    <xf numFmtId="180" fontId="6" fillId="0" borderId="22" xfId="0" applyNumberFormat="1" applyFont="1" applyFill="1" applyBorder="1" applyAlignment="1" applyProtection="1">
      <alignment/>
      <protection/>
    </xf>
    <xf numFmtId="180" fontId="6" fillId="0" borderId="23" xfId="0" applyNumberFormat="1" applyFont="1" applyFill="1" applyBorder="1" applyAlignment="1" applyProtection="1">
      <alignment/>
      <protection/>
    </xf>
    <xf numFmtId="180" fontId="7" fillId="0" borderId="24" xfId="0" applyNumberFormat="1" applyFont="1" applyBorder="1" applyAlignment="1" applyProtection="1">
      <alignment wrapText="1"/>
      <protection/>
    </xf>
    <xf numFmtId="180" fontId="7" fillId="0" borderId="22" xfId="0" applyNumberFormat="1" applyFont="1" applyBorder="1" applyAlignment="1" applyProtection="1">
      <alignment wrapText="1"/>
      <protection/>
    </xf>
    <xf numFmtId="180" fontId="7" fillId="0" borderId="23" xfId="0" applyNumberFormat="1" applyFont="1" applyBorder="1" applyAlignment="1" applyProtection="1">
      <alignment wrapText="1"/>
      <protection/>
    </xf>
    <xf numFmtId="180" fontId="6" fillId="0" borderId="0" xfId="0" applyNumberFormat="1" applyFont="1" applyAlignment="1">
      <alignment/>
    </xf>
    <xf numFmtId="180" fontId="6" fillId="0" borderId="21" xfId="0" applyNumberFormat="1" applyFont="1" applyBorder="1" applyAlignment="1" applyProtection="1">
      <alignment horizontal="left" indent="1"/>
      <protection/>
    </xf>
    <xf numFmtId="180" fontId="4" fillId="0" borderId="21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180" fontId="5" fillId="0" borderId="22" xfId="0" applyNumberFormat="1" applyFont="1" applyFill="1" applyBorder="1" applyAlignment="1" applyProtection="1">
      <alignment/>
      <protection/>
    </xf>
    <xf numFmtId="180" fontId="5" fillId="0" borderId="23" xfId="0" applyNumberFormat="1" applyFont="1" applyFill="1" applyBorder="1" applyAlignment="1" applyProtection="1">
      <alignment/>
      <protection/>
    </xf>
    <xf numFmtId="180" fontId="4" fillId="0" borderId="24" xfId="0" applyNumberFormat="1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/>
      <protection/>
    </xf>
    <xf numFmtId="180" fontId="6" fillId="0" borderId="14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/>
      <protection/>
    </xf>
    <xf numFmtId="180" fontId="5" fillId="0" borderId="31" xfId="0" applyNumberFormat="1" applyFont="1" applyBorder="1" applyAlignment="1" applyProtection="1">
      <alignment/>
      <protection/>
    </xf>
    <xf numFmtId="180" fontId="5" fillId="0" borderId="32" xfId="0" applyNumberFormat="1" applyFont="1" applyBorder="1" applyAlignment="1" applyProtection="1">
      <alignment/>
      <protection/>
    </xf>
    <xf numFmtId="180" fontId="5" fillId="0" borderId="33" xfId="0" applyNumberFormat="1" applyFont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>
      <alignment/>
    </xf>
    <xf numFmtId="180" fontId="51" fillId="0" borderId="0" xfId="0" applyNumberFormat="1" applyFont="1" applyBorder="1" applyAlignment="1" applyProtection="1">
      <alignment horizontal="left" wrapText="1" indent="1"/>
      <protection/>
    </xf>
    <xf numFmtId="180" fontId="51" fillId="0" borderId="0" xfId="0" applyNumberFormat="1" applyFont="1" applyBorder="1" applyAlignment="1" applyProtection="1">
      <alignment wrapText="1"/>
      <protection/>
    </xf>
    <xf numFmtId="180" fontId="51" fillId="0" borderId="22" xfId="0" applyNumberFormat="1" applyFont="1" applyBorder="1" applyAlignment="1" applyProtection="1">
      <alignment horizontal="right"/>
      <protection/>
    </xf>
    <xf numFmtId="180" fontId="51" fillId="0" borderId="23" xfId="0" applyNumberFormat="1" applyFont="1" applyBorder="1" applyAlignment="1" applyProtection="1">
      <alignment horizontal="right"/>
      <protection/>
    </xf>
    <xf numFmtId="180" fontId="51" fillId="0" borderId="30" xfId="0" applyNumberFormat="1" applyFont="1" applyBorder="1" applyAlignment="1" applyProtection="1">
      <alignment horizontal="right"/>
      <protection/>
    </xf>
    <xf numFmtId="180" fontId="51" fillId="0" borderId="23" xfId="0" applyNumberFormat="1" applyFont="1" applyBorder="1" applyAlignment="1" applyProtection="1">
      <alignment horizontal="right" wrapText="1"/>
      <protection/>
    </xf>
    <xf numFmtId="180" fontId="51" fillId="0" borderId="24" xfId="0" applyNumberFormat="1" applyFont="1" applyBorder="1" applyAlignment="1" applyProtection="1">
      <alignment horizontal="right"/>
      <protection/>
    </xf>
    <xf numFmtId="180" fontId="51" fillId="0" borderId="0" xfId="0" applyNumberFormat="1" applyFont="1" applyAlignment="1">
      <alignment horizontal="right"/>
    </xf>
    <xf numFmtId="180" fontId="50" fillId="0" borderId="0" xfId="0" applyNumberFormat="1" applyFont="1" applyBorder="1" applyAlignment="1" applyProtection="1">
      <alignment horizontal="left"/>
      <protection/>
    </xf>
    <xf numFmtId="180" fontId="50" fillId="0" borderId="0" xfId="0" applyNumberFormat="1" applyFont="1" applyBorder="1" applyAlignment="1" applyProtection="1">
      <alignment horizontal="right"/>
      <protection/>
    </xf>
    <xf numFmtId="180" fontId="50" fillId="0" borderId="22" xfId="0" applyNumberFormat="1" applyFont="1" applyBorder="1" applyAlignment="1" applyProtection="1">
      <alignment horizontal="right"/>
      <protection/>
    </xf>
    <xf numFmtId="180" fontId="50" fillId="0" borderId="23" xfId="0" applyNumberFormat="1" applyFont="1" applyBorder="1" applyAlignment="1" applyProtection="1">
      <alignment horizontal="right"/>
      <protection/>
    </xf>
    <xf numFmtId="180" fontId="50" fillId="0" borderId="30" xfId="0" applyNumberFormat="1" applyFont="1" applyBorder="1" applyAlignment="1" applyProtection="1">
      <alignment horizontal="right"/>
      <protection/>
    </xf>
    <xf numFmtId="180" fontId="50" fillId="0" borderId="24" xfId="0" applyNumberFormat="1" applyFont="1" applyBorder="1" applyAlignment="1" applyProtection="1">
      <alignment horizontal="right"/>
      <protection/>
    </xf>
    <xf numFmtId="180" fontId="50" fillId="0" borderId="0" xfId="0" applyNumberFormat="1" applyFont="1" applyAlignment="1">
      <alignment horizontal="right"/>
    </xf>
    <xf numFmtId="180" fontId="50" fillId="0" borderId="29" xfId="0" applyNumberFormat="1" applyFont="1" applyBorder="1" applyAlignment="1" applyProtection="1">
      <alignment horizontal="left"/>
      <protection/>
    </xf>
    <xf numFmtId="180" fontId="50" fillId="0" borderId="29" xfId="0" applyNumberFormat="1" applyFont="1" applyBorder="1" applyAlignment="1" applyProtection="1">
      <alignment horizontal="right"/>
      <protection/>
    </xf>
    <xf numFmtId="180" fontId="50" fillId="0" borderId="31" xfId="0" applyNumberFormat="1" applyFont="1" applyBorder="1" applyAlignment="1" applyProtection="1">
      <alignment horizontal="right"/>
      <protection/>
    </xf>
    <xf numFmtId="180" fontId="50" fillId="0" borderId="32" xfId="0" applyNumberFormat="1" applyFont="1" applyBorder="1" applyAlignment="1" applyProtection="1">
      <alignment horizontal="right"/>
      <protection/>
    </xf>
    <xf numFmtId="180" fontId="50" fillId="0" borderId="34" xfId="0" applyNumberFormat="1" applyFont="1" applyBorder="1" applyAlignment="1" applyProtection="1">
      <alignment horizontal="right"/>
      <protection/>
    </xf>
    <xf numFmtId="180" fontId="50" fillId="0" borderId="33" xfId="0" applyNumberFormat="1" applyFont="1" applyBorder="1" applyAlignment="1" applyProtection="1">
      <alignment horizontal="right"/>
      <protection/>
    </xf>
    <xf numFmtId="180" fontId="52" fillId="0" borderId="0" xfId="0" applyNumberFormat="1" applyFont="1" applyAlignment="1" applyProtection="1">
      <alignment wrapText="1"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>
      <alignment/>
    </xf>
    <xf numFmtId="180" fontId="4" fillId="0" borderId="21" xfId="0" applyNumberFormat="1" applyFont="1" applyBorder="1" applyAlignment="1" applyProtection="1">
      <alignment wrapText="1"/>
      <protection/>
    </xf>
    <xf numFmtId="180" fontId="6" fillId="0" borderId="16" xfId="0" applyNumberFormat="1" applyFont="1" applyBorder="1" applyAlignment="1" applyProtection="1">
      <alignment/>
      <protection/>
    </xf>
    <xf numFmtId="180" fontId="6" fillId="0" borderId="22" xfId="0" applyNumberFormat="1" applyFont="1" applyBorder="1" applyAlignment="1" applyProtection="1">
      <alignment/>
      <protection/>
    </xf>
    <xf numFmtId="180" fontId="6" fillId="0" borderId="23" xfId="0" applyNumberFormat="1" applyFont="1" applyBorder="1" applyAlignment="1" applyProtection="1">
      <alignment/>
      <protection/>
    </xf>
    <xf numFmtId="180" fontId="6" fillId="0" borderId="24" xfId="0" applyNumberFormat="1" applyFont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4" fillId="0" borderId="21" xfId="0" applyNumberFormat="1" applyFont="1" applyBorder="1" applyAlignment="1" applyProtection="1">
      <alignment horizontal="left"/>
      <protection/>
    </xf>
    <xf numFmtId="180" fontId="4" fillId="0" borderId="24" xfId="0" applyNumberFormat="1" applyFont="1" applyBorder="1" applyAlignment="1" applyProtection="1">
      <alignment wrapText="1"/>
      <protection/>
    </xf>
    <xf numFmtId="180" fontId="4" fillId="0" borderId="22" xfId="0" applyNumberFormat="1" applyFont="1" applyBorder="1" applyAlignment="1" applyProtection="1">
      <alignment wrapText="1"/>
      <protection/>
    </xf>
    <xf numFmtId="180" fontId="4" fillId="0" borderId="23" xfId="0" applyNumberFormat="1" applyFont="1" applyBorder="1" applyAlignment="1" applyProtection="1">
      <alignment wrapText="1"/>
      <protection/>
    </xf>
    <xf numFmtId="180" fontId="5" fillId="0" borderId="24" xfId="0" applyNumberFormat="1" applyFont="1" applyFill="1" applyBorder="1" applyAlignment="1" applyProtection="1">
      <alignment/>
      <protection/>
    </xf>
    <xf numFmtId="180" fontId="7" fillId="0" borderId="14" xfId="0" applyNumberFormat="1" applyFont="1" applyBorder="1" applyAlignment="1" applyProtection="1">
      <alignment horizontal="left" indent="1"/>
      <protection/>
    </xf>
    <xf numFmtId="180" fontId="7" fillId="0" borderId="13" xfId="0" applyNumberFormat="1" applyFont="1" applyBorder="1" applyAlignment="1" applyProtection="1">
      <alignment wrapText="1"/>
      <protection/>
    </xf>
    <xf numFmtId="180" fontId="6" fillId="0" borderId="31" xfId="0" applyNumberFormat="1" applyFont="1" applyFill="1" applyBorder="1" applyAlignment="1" applyProtection="1">
      <alignment/>
      <protection/>
    </xf>
    <xf numFmtId="180" fontId="6" fillId="0" borderId="32" xfId="0" applyNumberFormat="1" applyFont="1" applyFill="1" applyBorder="1" applyAlignment="1" applyProtection="1">
      <alignment/>
      <protection/>
    </xf>
    <xf numFmtId="180" fontId="7" fillId="0" borderId="33" xfId="0" applyNumberFormat="1" applyFont="1" applyBorder="1" applyAlignment="1" applyProtection="1">
      <alignment wrapText="1"/>
      <protection/>
    </xf>
    <xf numFmtId="180" fontId="7" fillId="0" borderId="31" xfId="0" applyNumberFormat="1" applyFont="1" applyBorder="1" applyAlignment="1" applyProtection="1">
      <alignment wrapText="1"/>
      <protection/>
    </xf>
    <xf numFmtId="180" fontId="7" fillId="0" borderId="32" xfId="0" applyNumberFormat="1" applyFont="1" applyBorder="1" applyAlignment="1" applyProtection="1">
      <alignment wrapText="1"/>
      <protection/>
    </xf>
    <xf numFmtId="180" fontId="6" fillId="0" borderId="33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5" fillId="0" borderId="25" xfId="0" applyFont="1" applyBorder="1" applyAlignment="1" applyProtection="1">
      <alignment horizontal="center" vertical="top"/>
      <protection/>
    </xf>
    <xf numFmtId="180" fontId="8" fillId="0" borderId="0" xfId="0" applyNumberFormat="1" applyFont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right" wrapText="1"/>
      <protection/>
    </xf>
    <xf numFmtId="0" fontId="0" fillId="0" borderId="29" xfId="0" applyFont="1" applyBorder="1" applyAlignment="1" applyProtection="1">
      <alignment horizontal="right" wrapText="1"/>
      <protection/>
    </xf>
    <xf numFmtId="0" fontId="8" fillId="0" borderId="29" xfId="0" applyFont="1" applyBorder="1" applyAlignment="1" applyProtection="1">
      <alignment horizontal="right" wrapText="1"/>
      <protection/>
    </xf>
    <xf numFmtId="180" fontId="52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showGridLines="0" tabSelected="1" zoomScalePageLayoutView="0" workbookViewId="0" topLeftCell="K1">
      <selection activeCell="W19" sqref="W19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4" width="10.7109375" style="3" customWidth="1"/>
    <col min="15" max="15" width="11.7109375" style="3" customWidth="1"/>
    <col min="16" max="21" width="10.7109375" style="3" customWidth="1"/>
    <col min="22" max="22" width="11.7109375" style="3" customWidth="1"/>
    <col min="23" max="23" width="10.7109375" style="3" bestFit="1" customWidth="1"/>
    <col min="24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6" customFormat="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3</v>
      </c>
      <c r="C5" s="13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0" t="s">
        <v>22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23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24</v>
      </c>
      <c r="C9" s="53" t="s">
        <v>25</v>
      </c>
      <c r="D9" s="54">
        <v>9772478213</v>
      </c>
      <c r="E9" s="55">
        <v>3467651319</v>
      </c>
      <c r="F9" s="55">
        <v>532249350</v>
      </c>
      <c r="G9" s="55">
        <v>0</v>
      </c>
      <c r="H9" s="55">
        <v>0</v>
      </c>
      <c r="I9" s="55">
        <v>110059697</v>
      </c>
      <c r="J9" s="55">
        <v>1660899854</v>
      </c>
      <c r="K9" s="55">
        <v>9382730710</v>
      </c>
      <c r="L9" s="56">
        <v>24926069143</v>
      </c>
      <c r="M9" s="57">
        <v>3249405264</v>
      </c>
      <c r="N9" s="58">
        <v>4383680566</v>
      </c>
      <c r="O9" s="55">
        <v>2041251345</v>
      </c>
      <c r="P9" s="58">
        <v>897058593</v>
      </c>
      <c r="Q9" s="58">
        <v>781544567</v>
      </c>
      <c r="R9" s="58"/>
      <c r="S9" s="58">
        <v>9728645263</v>
      </c>
      <c r="T9" s="55">
        <v>3836269067</v>
      </c>
      <c r="U9" s="56">
        <v>24917854665</v>
      </c>
      <c r="V9" s="59">
        <v>5394877296</v>
      </c>
    </row>
    <row r="10" spans="1:22" s="10" customFormat="1" ht="12.75">
      <c r="A10" s="25"/>
      <c r="B10" s="52" t="s">
        <v>26</v>
      </c>
      <c r="C10" s="53" t="s">
        <v>27</v>
      </c>
      <c r="D10" s="54">
        <v>6624029813</v>
      </c>
      <c r="E10" s="55">
        <v>4501125029</v>
      </c>
      <c r="F10" s="55">
        <v>1473528855</v>
      </c>
      <c r="G10" s="55">
        <v>0</v>
      </c>
      <c r="H10" s="55">
        <v>0</v>
      </c>
      <c r="I10" s="55">
        <v>953932428</v>
      </c>
      <c r="J10" s="55">
        <v>2463412611</v>
      </c>
      <c r="K10" s="55">
        <v>4750312847</v>
      </c>
      <c r="L10" s="56">
        <v>20766341583</v>
      </c>
      <c r="M10" s="57">
        <v>2819710657</v>
      </c>
      <c r="N10" s="58">
        <v>5765682549</v>
      </c>
      <c r="O10" s="55">
        <v>2665622821</v>
      </c>
      <c r="P10" s="58">
        <v>1038479565</v>
      </c>
      <c r="Q10" s="58">
        <v>691126836</v>
      </c>
      <c r="R10" s="58"/>
      <c r="S10" s="58">
        <v>4504652294</v>
      </c>
      <c r="T10" s="55">
        <v>2738983771</v>
      </c>
      <c r="U10" s="56">
        <v>20224258493</v>
      </c>
      <c r="V10" s="59">
        <v>2373271496</v>
      </c>
    </row>
    <row r="11" spans="1:22" s="10" customFormat="1" ht="12.75">
      <c r="A11" s="25"/>
      <c r="B11" s="52" t="s">
        <v>28</v>
      </c>
      <c r="C11" s="53" t="s">
        <v>29</v>
      </c>
      <c r="D11" s="54">
        <v>42223769413</v>
      </c>
      <c r="E11" s="55">
        <v>38203183192</v>
      </c>
      <c r="F11" s="55">
        <v>15709471666</v>
      </c>
      <c r="G11" s="55">
        <v>0</v>
      </c>
      <c r="H11" s="55">
        <v>0</v>
      </c>
      <c r="I11" s="55">
        <v>6953169647</v>
      </c>
      <c r="J11" s="55">
        <v>12875550906</v>
      </c>
      <c r="K11" s="55">
        <v>48696134792</v>
      </c>
      <c r="L11" s="56">
        <v>164661279616</v>
      </c>
      <c r="M11" s="57">
        <v>30566791449</v>
      </c>
      <c r="N11" s="58">
        <v>53647774008</v>
      </c>
      <c r="O11" s="55">
        <v>21261285498</v>
      </c>
      <c r="P11" s="58">
        <v>9212875094</v>
      </c>
      <c r="Q11" s="58">
        <v>5994554966</v>
      </c>
      <c r="R11" s="58"/>
      <c r="S11" s="58">
        <v>25927992217</v>
      </c>
      <c r="T11" s="55">
        <v>17938656737</v>
      </c>
      <c r="U11" s="56">
        <v>164549929969</v>
      </c>
      <c r="V11" s="59">
        <v>7703906132</v>
      </c>
    </row>
    <row r="12" spans="1:22" s="10" customFormat="1" ht="12.75">
      <c r="A12" s="25"/>
      <c r="B12" s="52" t="s">
        <v>30</v>
      </c>
      <c r="C12" s="53" t="s">
        <v>31</v>
      </c>
      <c r="D12" s="54">
        <v>21706227633</v>
      </c>
      <c r="E12" s="55">
        <v>16117359210</v>
      </c>
      <c r="F12" s="55">
        <v>5073912739</v>
      </c>
      <c r="G12" s="55">
        <v>0</v>
      </c>
      <c r="H12" s="55">
        <v>0</v>
      </c>
      <c r="I12" s="55">
        <v>1107678344</v>
      </c>
      <c r="J12" s="55">
        <v>4156732893</v>
      </c>
      <c r="K12" s="55">
        <v>24014419488</v>
      </c>
      <c r="L12" s="56">
        <v>72176330307</v>
      </c>
      <c r="M12" s="57">
        <v>14453309164</v>
      </c>
      <c r="N12" s="58">
        <v>21529408534</v>
      </c>
      <c r="O12" s="55">
        <v>8518774391</v>
      </c>
      <c r="P12" s="58">
        <v>1997981836</v>
      </c>
      <c r="Q12" s="58">
        <v>1563827316</v>
      </c>
      <c r="R12" s="58"/>
      <c r="S12" s="58">
        <v>16250986355</v>
      </c>
      <c r="T12" s="55">
        <v>7808196888</v>
      </c>
      <c r="U12" s="56">
        <v>72122484484</v>
      </c>
      <c r="V12" s="59">
        <v>8209592984</v>
      </c>
    </row>
    <row r="13" spans="1:22" s="10" customFormat="1" ht="12.75">
      <c r="A13" s="25"/>
      <c r="B13" s="52" t="s">
        <v>32</v>
      </c>
      <c r="C13" s="53" t="s">
        <v>33</v>
      </c>
      <c r="D13" s="54">
        <v>7207434642</v>
      </c>
      <c r="E13" s="55">
        <v>2658328462</v>
      </c>
      <c r="F13" s="55">
        <v>879948981</v>
      </c>
      <c r="G13" s="55">
        <v>0</v>
      </c>
      <c r="H13" s="55">
        <v>0</v>
      </c>
      <c r="I13" s="55">
        <v>244411016</v>
      </c>
      <c r="J13" s="55">
        <v>944743169</v>
      </c>
      <c r="K13" s="55">
        <v>7357225133</v>
      </c>
      <c r="L13" s="56">
        <v>19292091403</v>
      </c>
      <c r="M13" s="57">
        <v>2031999463</v>
      </c>
      <c r="N13" s="58">
        <v>3694186312</v>
      </c>
      <c r="O13" s="55">
        <v>1139435145</v>
      </c>
      <c r="P13" s="58">
        <v>303118631</v>
      </c>
      <c r="Q13" s="58">
        <v>390742931</v>
      </c>
      <c r="R13" s="58"/>
      <c r="S13" s="58">
        <v>10876758364</v>
      </c>
      <c r="T13" s="55">
        <v>1872265380</v>
      </c>
      <c r="U13" s="56">
        <v>20308506226</v>
      </c>
      <c r="V13" s="59">
        <v>4446091554</v>
      </c>
    </row>
    <row r="14" spans="1:22" s="10" customFormat="1" ht="12.75">
      <c r="A14" s="25"/>
      <c r="B14" s="52" t="s">
        <v>34</v>
      </c>
      <c r="C14" s="53" t="s">
        <v>35</v>
      </c>
      <c r="D14" s="54">
        <v>7176705859</v>
      </c>
      <c r="E14" s="55">
        <v>4486763023</v>
      </c>
      <c r="F14" s="55">
        <v>822743188</v>
      </c>
      <c r="G14" s="55">
        <v>0</v>
      </c>
      <c r="H14" s="55">
        <v>0</v>
      </c>
      <c r="I14" s="55">
        <v>740159249</v>
      </c>
      <c r="J14" s="55">
        <v>2395309328</v>
      </c>
      <c r="K14" s="55">
        <v>7274985369</v>
      </c>
      <c r="L14" s="56">
        <v>22896666016</v>
      </c>
      <c r="M14" s="57">
        <v>3298709050</v>
      </c>
      <c r="N14" s="58">
        <v>5302713454</v>
      </c>
      <c r="O14" s="55">
        <v>1947117708</v>
      </c>
      <c r="P14" s="58">
        <v>650537306</v>
      </c>
      <c r="Q14" s="58">
        <v>754515421</v>
      </c>
      <c r="R14" s="58"/>
      <c r="S14" s="58">
        <v>6707812825</v>
      </c>
      <c r="T14" s="55">
        <v>2252852812</v>
      </c>
      <c r="U14" s="56">
        <v>20914258576</v>
      </c>
      <c r="V14" s="59">
        <v>2946396116</v>
      </c>
    </row>
    <row r="15" spans="1:22" s="10" customFormat="1" ht="12.75">
      <c r="A15" s="25"/>
      <c r="B15" s="52" t="s">
        <v>36</v>
      </c>
      <c r="C15" s="53" t="s">
        <v>37</v>
      </c>
      <c r="D15" s="54">
        <v>5710691993</v>
      </c>
      <c r="E15" s="55">
        <v>3313140654</v>
      </c>
      <c r="F15" s="55">
        <v>1069313086</v>
      </c>
      <c r="G15" s="55">
        <v>0</v>
      </c>
      <c r="H15" s="55">
        <v>0</v>
      </c>
      <c r="I15" s="55">
        <v>231362746</v>
      </c>
      <c r="J15" s="55">
        <v>3300519369</v>
      </c>
      <c r="K15" s="55">
        <v>5968222572</v>
      </c>
      <c r="L15" s="56">
        <v>19593250420</v>
      </c>
      <c r="M15" s="57">
        <v>2437680347</v>
      </c>
      <c r="N15" s="58">
        <v>5287822055</v>
      </c>
      <c r="O15" s="55">
        <v>2054198601</v>
      </c>
      <c r="P15" s="58">
        <v>817823198</v>
      </c>
      <c r="Q15" s="58">
        <v>596901243</v>
      </c>
      <c r="R15" s="58"/>
      <c r="S15" s="58">
        <v>6740405417</v>
      </c>
      <c r="T15" s="55">
        <v>2283292776</v>
      </c>
      <c r="U15" s="56">
        <v>20218123637</v>
      </c>
      <c r="V15" s="59">
        <v>2375713800</v>
      </c>
    </row>
    <row r="16" spans="1:22" s="10" customFormat="1" ht="12.75">
      <c r="A16" s="25"/>
      <c r="B16" s="52" t="s">
        <v>38</v>
      </c>
      <c r="C16" s="53" t="s">
        <v>39</v>
      </c>
      <c r="D16" s="54">
        <v>3133790742</v>
      </c>
      <c r="E16" s="55">
        <v>1669604880</v>
      </c>
      <c r="F16" s="55">
        <v>304030151</v>
      </c>
      <c r="G16" s="55">
        <v>0</v>
      </c>
      <c r="H16" s="55">
        <v>0</v>
      </c>
      <c r="I16" s="55">
        <v>131122047</v>
      </c>
      <c r="J16" s="55">
        <v>609372660</v>
      </c>
      <c r="K16" s="55">
        <v>2194857108</v>
      </c>
      <c r="L16" s="56">
        <v>8042777588</v>
      </c>
      <c r="M16" s="57">
        <v>1402495599</v>
      </c>
      <c r="N16" s="58">
        <v>2158675411</v>
      </c>
      <c r="O16" s="55">
        <v>850734491</v>
      </c>
      <c r="P16" s="58">
        <v>315520157</v>
      </c>
      <c r="Q16" s="58">
        <v>262951391</v>
      </c>
      <c r="R16" s="58"/>
      <c r="S16" s="58">
        <v>2197953962</v>
      </c>
      <c r="T16" s="55">
        <v>824988573</v>
      </c>
      <c r="U16" s="56">
        <v>8013319584</v>
      </c>
      <c r="V16" s="59">
        <v>1002975547</v>
      </c>
    </row>
    <row r="17" spans="1:22" s="10" customFormat="1" ht="12.75">
      <c r="A17" s="25"/>
      <c r="B17" s="60" t="s">
        <v>40</v>
      </c>
      <c r="C17" s="53" t="s">
        <v>41</v>
      </c>
      <c r="D17" s="54">
        <v>22992898060</v>
      </c>
      <c r="E17" s="55">
        <v>14783286195</v>
      </c>
      <c r="F17" s="55">
        <v>585906832</v>
      </c>
      <c r="G17" s="55">
        <v>0</v>
      </c>
      <c r="H17" s="55">
        <v>0</v>
      </c>
      <c r="I17" s="55">
        <v>1378768116</v>
      </c>
      <c r="J17" s="55">
        <v>5007229548</v>
      </c>
      <c r="K17" s="55">
        <v>22174669124</v>
      </c>
      <c r="L17" s="56">
        <v>66922757875</v>
      </c>
      <c r="M17" s="57">
        <v>13697916148</v>
      </c>
      <c r="N17" s="58">
        <v>21042399135</v>
      </c>
      <c r="O17" s="55">
        <v>4941962479</v>
      </c>
      <c r="P17" s="58">
        <v>2685602388</v>
      </c>
      <c r="Q17" s="58">
        <v>2192075175</v>
      </c>
      <c r="R17" s="58"/>
      <c r="S17" s="58">
        <v>9354378911</v>
      </c>
      <c r="T17" s="55">
        <v>9600349932</v>
      </c>
      <c r="U17" s="56">
        <v>63514684168</v>
      </c>
      <c r="V17" s="59">
        <v>4144902874</v>
      </c>
    </row>
    <row r="18" spans="1:23" s="10" customFormat="1" ht="12.75">
      <c r="A18" s="26"/>
      <c r="B18" s="61" t="s">
        <v>628</v>
      </c>
      <c r="C18" s="62"/>
      <c r="D18" s="63">
        <f aca="true" t="shared" si="0" ref="D18:V18">SUM(D9:D17)</f>
        <v>126548026368</v>
      </c>
      <c r="E18" s="64">
        <f t="shared" si="0"/>
        <v>89200441964</v>
      </c>
      <c r="F18" s="64">
        <f t="shared" si="0"/>
        <v>26451104848</v>
      </c>
      <c r="G18" s="64">
        <f t="shared" si="0"/>
        <v>0</v>
      </c>
      <c r="H18" s="64">
        <f t="shared" si="0"/>
        <v>0</v>
      </c>
      <c r="I18" s="64">
        <f t="shared" si="0"/>
        <v>11850663290</v>
      </c>
      <c r="J18" s="64">
        <f t="shared" si="0"/>
        <v>33413770338</v>
      </c>
      <c r="K18" s="64">
        <f t="shared" si="0"/>
        <v>131813557143</v>
      </c>
      <c r="L18" s="65">
        <f t="shared" si="0"/>
        <v>419277563951</v>
      </c>
      <c r="M18" s="66">
        <f t="shared" si="0"/>
        <v>73958017141</v>
      </c>
      <c r="N18" s="67">
        <f t="shared" si="0"/>
        <v>122812342024</v>
      </c>
      <c r="O18" s="64">
        <f t="shared" si="0"/>
        <v>45420382479</v>
      </c>
      <c r="P18" s="67">
        <f t="shared" si="0"/>
        <v>17918996768</v>
      </c>
      <c r="Q18" s="67">
        <f t="shared" si="0"/>
        <v>13228239846</v>
      </c>
      <c r="R18" s="67">
        <f t="shared" si="0"/>
        <v>0</v>
      </c>
      <c r="S18" s="67">
        <f t="shared" si="0"/>
        <v>92289585608</v>
      </c>
      <c r="T18" s="64">
        <f t="shared" si="0"/>
        <v>49155855936</v>
      </c>
      <c r="U18" s="65">
        <f t="shared" si="0"/>
        <v>414783419802</v>
      </c>
      <c r="V18" s="59">
        <f t="shared" si="0"/>
        <v>38597727799</v>
      </c>
      <c r="W18" s="59">
        <f>U18-V18</f>
        <v>376185692003</v>
      </c>
    </row>
    <row r="19" spans="1:22" s="10" customFormat="1" ht="12.75" customHeight="1">
      <c r="A19" s="27"/>
      <c r="B19" s="68"/>
      <c r="C19" s="69"/>
      <c r="D19" s="70"/>
      <c r="E19" s="71"/>
      <c r="F19" s="71"/>
      <c r="G19" s="71"/>
      <c r="H19" s="71"/>
      <c r="I19" s="71"/>
      <c r="J19" s="71"/>
      <c r="K19" s="71"/>
      <c r="L19" s="72"/>
      <c r="M19" s="70"/>
      <c r="N19" s="71"/>
      <c r="O19" s="71"/>
      <c r="P19" s="71"/>
      <c r="Q19" s="71"/>
      <c r="R19" s="71"/>
      <c r="S19" s="71"/>
      <c r="T19" s="71"/>
      <c r="U19" s="72"/>
      <c r="V19" s="59"/>
    </row>
    <row r="20" spans="1:22" s="10" customFormat="1" ht="12.75">
      <c r="A20" s="28"/>
      <c r="B20" s="124" t="s">
        <v>42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59"/>
    </row>
    <row r="21" spans="1:22" ht="12.75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.75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.75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.7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.7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.7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.7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.75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.75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.75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.7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.7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.7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.7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.7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.7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.7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.7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.7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.7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.7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.7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.7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.7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.7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.7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.7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.7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.7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.7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.7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.7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.7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.7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.7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.7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.7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.7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.7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.7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.7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.7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.7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.7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.7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.7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.7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.7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.7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.7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.7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.7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.7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.7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.7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.7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.7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.7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.7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.75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.75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.75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2:22" ht="12.7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.7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.7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.7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.7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.7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.7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.7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.7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.7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.7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.7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.7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.7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.7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.7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.7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.7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.7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.7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.7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.7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.7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.7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.7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.7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.7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.7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.7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.7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.7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.7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.7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.7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.7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.7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.7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.7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.7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20:U2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603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565</v>
      </c>
      <c r="B9" s="75" t="s">
        <v>327</v>
      </c>
      <c r="C9" s="76" t="s">
        <v>328</v>
      </c>
      <c r="D9" s="77">
        <v>199114767</v>
      </c>
      <c r="E9" s="78">
        <v>94545219</v>
      </c>
      <c r="F9" s="78">
        <v>81032</v>
      </c>
      <c r="G9" s="78">
        <v>0</v>
      </c>
      <c r="H9" s="78">
        <v>0</v>
      </c>
      <c r="I9" s="78">
        <v>0</v>
      </c>
      <c r="J9" s="78">
        <v>56658443</v>
      </c>
      <c r="K9" s="78">
        <v>198424281</v>
      </c>
      <c r="L9" s="79">
        <v>548823742</v>
      </c>
      <c r="M9" s="77">
        <v>99663775</v>
      </c>
      <c r="N9" s="78">
        <v>37834495</v>
      </c>
      <c r="O9" s="78">
        <v>45586628</v>
      </c>
      <c r="P9" s="78">
        <v>12194228</v>
      </c>
      <c r="Q9" s="78">
        <v>10447969</v>
      </c>
      <c r="R9" s="80"/>
      <c r="S9" s="78">
        <v>329123226</v>
      </c>
      <c r="T9" s="78">
        <v>13796159</v>
      </c>
      <c r="U9" s="81">
        <v>548646480</v>
      </c>
      <c r="V9" s="82">
        <v>426262000</v>
      </c>
    </row>
    <row r="10" spans="1:22" ht="13.5">
      <c r="A10" s="47" t="s">
        <v>565</v>
      </c>
      <c r="B10" s="75" t="s">
        <v>329</v>
      </c>
      <c r="C10" s="76" t="s">
        <v>330</v>
      </c>
      <c r="D10" s="77">
        <v>244016348</v>
      </c>
      <c r="E10" s="78">
        <v>270147795</v>
      </c>
      <c r="F10" s="78">
        <v>31799950</v>
      </c>
      <c r="G10" s="78">
        <v>0</v>
      </c>
      <c r="H10" s="78">
        <v>0</v>
      </c>
      <c r="I10" s="78">
        <v>0</v>
      </c>
      <c r="J10" s="78">
        <v>38141522</v>
      </c>
      <c r="K10" s="78">
        <v>284163785</v>
      </c>
      <c r="L10" s="79">
        <v>868269400</v>
      </c>
      <c r="M10" s="77">
        <v>124695355</v>
      </c>
      <c r="N10" s="78">
        <v>248721199</v>
      </c>
      <c r="O10" s="78">
        <v>60071165</v>
      </c>
      <c r="P10" s="78">
        <v>30882496</v>
      </c>
      <c r="Q10" s="78">
        <v>26026066</v>
      </c>
      <c r="R10" s="80"/>
      <c r="S10" s="78">
        <v>226710300</v>
      </c>
      <c r="T10" s="78">
        <v>66820478</v>
      </c>
      <c r="U10" s="81">
        <v>783927059</v>
      </c>
      <c r="V10" s="82">
        <v>144747700</v>
      </c>
    </row>
    <row r="11" spans="1:22" ht="13.5">
      <c r="A11" s="47" t="s">
        <v>565</v>
      </c>
      <c r="B11" s="75" t="s">
        <v>331</v>
      </c>
      <c r="C11" s="76" t="s">
        <v>332</v>
      </c>
      <c r="D11" s="77">
        <v>217828848</v>
      </c>
      <c r="E11" s="78">
        <v>165000000</v>
      </c>
      <c r="F11" s="78">
        <v>0</v>
      </c>
      <c r="G11" s="78">
        <v>0</v>
      </c>
      <c r="H11" s="78">
        <v>0</v>
      </c>
      <c r="I11" s="78">
        <v>9405012</v>
      </c>
      <c r="J11" s="78">
        <v>84000012</v>
      </c>
      <c r="K11" s="78">
        <v>286746168</v>
      </c>
      <c r="L11" s="79">
        <v>762980040</v>
      </c>
      <c r="M11" s="77">
        <v>69800760</v>
      </c>
      <c r="N11" s="78">
        <v>169270140</v>
      </c>
      <c r="O11" s="78">
        <v>30140820</v>
      </c>
      <c r="P11" s="78">
        <v>21282156</v>
      </c>
      <c r="Q11" s="78">
        <v>15648984</v>
      </c>
      <c r="R11" s="80"/>
      <c r="S11" s="78">
        <v>265326348</v>
      </c>
      <c r="T11" s="78">
        <v>87980004</v>
      </c>
      <c r="U11" s="81">
        <v>659449212</v>
      </c>
      <c r="V11" s="82">
        <v>155356656</v>
      </c>
    </row>
    <row r="12" spans="1:22" ht="13.5">
      <c r="A12" s="47" t="s">
        <v>565</v>
      </c>
      <c r="B12" s="75" t="s">
        <v>333</v>
      </c>
      <c r="C12" s="76" t="s">
        <v>334</v>
      </c>
      <c r="D12" s="77">
        <v>106802000</v>
      </c>
      <c r="E12" s="78">
        <v>74151262</v>
      </c>
      <c r="F12" s="78">
        <v>17989382</v>
      </c>
      <c r="G12" s="78">
        <v>0</v>
      </c>
      <c r="H12" s="78">
        <v>0</v>
      </c>
      <c r="I12" s="78">
        <v>0</v>
      </c>
      <c r="J12" s="78">
        <v>77855838</v>
      </c>
      <c r="K12" s="78">
        <v>147547661</v>
      </c>
      <c r="L12" s="79">
        <v>424346143</v>
      </c>
      <c r="M12" s="77">
        <v>65618242</v>
      </c>
      <c r="N12" s="78">
        <v>67574006</v>
      </c>
      <c r="O12" s="78">
        <v>26393225</v>
      </c>
      <c r="P12" s="78">
        <v>14734214</v>
      </c>
      <c r="Q12" s="78">
        <v>7769937</v>
      </c>
      <c r="R12" s="80"/>
      <c r="S12" s="78">
        <v>133432450</v>
      </c>
      <c r="T12" s="78">
        <v>58501884</v>
      </c>
      <c r="U12" s="81">
        <v>374023958</v>
      </c>
      <c r="V12" s="82">
        <v>54955550</v>
      </c>
    </row>
    <row r="13" spans="1:22" ht="13.5">
      <c r="A13" s="47" t="s">
        <v>565</v>
      </c>
      <c r="B13" s="75" t="s">
        <v>335</v>
      </c>
      <c r="C13" s="76" t="s">
        <v>336</v>
      </c>
      <c r="D13" s="77">
        <v>262151395</v>
      </c>
      <c r="E13" s="78">
        <v>290785212</v>
      </c>
      <c r="F13" s="78">
        <v>79445451</v>
      </c>
      <c r="G13" s="78">
        <v>0</v>
      </c>
      <c r="H13" s="78">
        <v>0</v>
      </c>
      <c r="I13" s="78">
        <v>96229331</v>
      </c>
      <c r="J13" s="78">
        <v>59491952</v>
      </c>
      <c r="K13" s="78">
        <v>270600513</v>
      </c>
      <c r="L13" s="79">
        <v>1058703854</v>
      </c>
      <c r="M13" s="77">
        <v>139335611</v>
      </c>
      <c r="N13" s="78">
        <v>457525620</v>
      </c>
      <c r="O13" s="78">
        <v>99516765</v>
      </c>
      <c r="P13" s="78">
        <v>78435407</v>
      </c>
      <c r="Q13" s="78">
        <v>78723015</v>
      </c>
      <c r="R13" s="80"/>
      <c r="S13" s="78">
        <v>154737600</v>
      </c>
      <c r="T13" s="78">
        <v>72559241</v>
      </c>
      <c r="U13" s="81">
        <v>1080833259</v>
      </c>
      <c r="V13" s="82">
        <v>39623400</v>
      </c>
    </row>
    <row r="14" spans="1:22" ht="13.5">
      <c r="A14" s="47" t="s">
        <v>565</v>
      </c>
      <c r="B14" s="75" t="s">
        <v>337</v>
      </c>
      <c r="C14" s="76" t="s">
        <v>338</v>
      </c>
      <c r="D14" s="77">
        <v>73737900</v>
      </c>
      <c r="E14" s="78">
        <v>61361016</v>
      </c>
      <c r="F14" s="78">
        <v>7776492</v>
      </c>
      <c r="G14" s="78">
        <v>0</v>
      </c>
      <c r="H14" s="78">
        <v>0</v>
      </c>
      <c r="I14" s="78">
        <v>5304192</v>
      </c>
      <c r="J14" s="78">
        <v>49698732</v>
      </c>
      <c r="K14" s="78">
        <v>96638976</v>
      </c>
      <c r="L14" s="79">
        <v>294517308</v>
      </c>
      <c r="M14" s="77">
        <v>33115332</v>
      </c>
      <c r="N14" s="78">
        <v>62808996</v>
      </c>
      <c r="O14" s="78">
        <v>21949356</v>
      </c>
      <c r="P14" s="78">
        <v>20409324</v>
      </c>
      <c r="Q14" s="78">
        <v>7831836</v>
      </c>
      <c r="R14" s="80"/>
      <c r="S14" s="78">
        <v>86726860</v>
      </c>
      <c r="T14" s="78">
        <v>38615581</v>
      </c>
      <c r="U14" s="81">
        <v>271457285</v>
      </c>
      <c r="V14" s="82">
        <v>79246164</v>
      </c>
    </row>
    <row r="15" spans="1:22" ht="13.5">
      <c r="A15" s="47" t="s">
        <v>565</v>
      </c>
      <c r="B15" s="75" t="s">
        <v>75</v>
      </c>
      <c r="C15" s="76" t="s">
        <v>76</v>
      </c>
      <c r="D15" s="77">
        <v>658330728</v>
      </c>
      <c r="E15" s="78">
        <v>547627776</v>
      </c>
      <c r="F15" s="78">
        <v>314572356</v>
      </c>
      <c r="G15" s="78">
        <v>0</v>
      </c>
      <c r="H15" s="78">
        <v>0</v>
      </c>
      <c r="I15" s="78">
        <v>123974904</v>
      </c>
      <c r="J15" s="78">
        <v>194222640</v>
      </c>
      <c r="K15" s="78">
        <v>537972064</v>
      </c>
      <c r="L15" s="79">
        <v>2376700468</v>
      </c>
      <c r="M15" s="77">
        <v>346777380</v>
      </c>
      <c r="N15" s="78">
        <v>610150320</v>
      </c>
      <c r="O15" s="78">
        <v>545933244</v>
      </c>
      <c r="P15" s="78">
        <v>139682700</v>
      </c>
      <c r="Q15" s="78">
        <v>149397288</v>
      </c>
      <c r="R15" s="80"/>
      <c r="S15" s="78">
        <v>385183000</v>
      </c>
      <c r="T15" s="78">
        <v>255788148</v>
      </c>
      <c r="U15" s="81">
        <v>2432912080</v>
      </c>
      <c r="V15" s="82">
        <v>172422004</v>
      </c>
    </row>
    <row r="16" spans="1:22" ht="13.5">
      <c r="A16" s="47" t="s">
        <v>566</v>
      </c>
      <c r="B16" s="75" t="s">
        <v>516</v>
      </c>
      <c r="C16" s="76" t="s">
        <v>517</v>
      </c>
      <c r="D16" s="77">
        <v>212415369</v>
      </c>
      <c r="E16" s="78">
        <v>0</v>
      </c>
      <c r="F16" s="78">
        <v>0</v>
      </c>
      <c r="G16" s="78">
        <v>0</v>
      </c>
      <c r="H16" s="78">
        <v>0</v>
      </c>
      <c r="I16" s="78">
        <v>645000</v>
      </c>
      <c r="J16" s="78">
        <v>0</v>
      </c>
      <c r="K16" s="78">
        <v>159676835</v>
      </c>
      <c r="L16" s="79">
        <v>372737204</v>
      </c>
      <c r="M16" s="77">
        <v>0</v>
      </c>
      <c r="N16" s="78">
        <v>0</v>
      </c>
      <c r="O16" s="78">
        <v>0</v>
      </c>
      <c r="P16" s="78">
        <v>120000</v>
      </c>
      <c r="Q16" s="78">
        <v>0</v>
      </c>
      <c r="R16" s="80"/>
      <c r="S16" s="78">
        <v>315115945</v>
      </c>
      <c r="T16" s="78">
        <v>21805256</v>
      </c>
      <c r="U16" s="81">
        <v>337041201</v>
      </c>
      <c r="V16" s="82">
        <v>2334000</v>
      </c>
    </row>
    <row r="17" spans="1:22" ht="12.75">
      <c r="A17" s="48"/>
      <c r="B17" s="83" t="s">
        <v>604</v>
      </c>
      <c r="C17" s="84"/>
      <c r="D17" s="85">
        <f aca="true" t="shared" si="0" ref="D17:V17">SUM(D9:D16)</f>
        <v>1974397355</v>
      </c>
      <c r="E17" s="86">
        <f t="shared" si="0"/>
        <v>1503618280</v>
      </c>
      <c r="F17" s="86">
        <f t="shared" si="0"/>
        <v>451664663</v>
      </c>
      <c r="G17" s="86">
        <f t="shared" si="0"/>
        <v>0</v>
      </c>
      <c r="H17" s="86">
        <f t="shared" si="0"/>
        <v>0</v>
      </c>
      <c r="I17" s="86">
        <f t="shared" si="0"/>
        <v>235558439</v>
      </c>
      <c r="J17" s="86">
        <f t="shared" si="0"/>
        <v>560069139</v>
      </c>
      <c r="K17" s="86">
        <f t="shared" si="0"/>
        <v>1981770283</v>
      </c>
      <c r="L17" s="87">
        <f t="shared" si="0"/>
        <v>6707078159</v>
      </c>
      <c r="M17" s="85">
        <f t="shared" si="0"/>
        <v>879006455</v>
      </c>
      <c r="N17" s="86">
        <f t="shared" si="0"/>
        <v>1653884776</v>
      </c>
      <c r="O17" s="86">
        <f t="shared" si="0"/>
        <v>829591203</v>
      </c>
      <c r="P17" s="86">
        <f t="shared" si="0"/>
        <v>317740525</v>
      </c>
      <c r="Q17" s="86">
        <f t="shared" si="0"/>
        <v>295845095</v>
      </c>
      <c r="R17" s="86">
        <f t="shared" si="0"/>
        <v>0</v>
      </c>
      <c r="S17" s="86">
        <f t="shared" si="0"/>
        <v>1896355729</v>
      </c>
      <c r="T17" s="86">
        <f t="shared" si="0"/>
        <v>615866751</v>
      </c>
      <c r="U17" s="88">
        <f t="shared" si="0"/>
        <v>6488290534</v>
      </c>
      <c r="V17" s="89">
        <f t="shared" si="0"/>
        <v>1074947474</v>
      </c>
    </row>
    <row r="18" spans="1:22" ht="13.5">
      <c r="A18" s="47" t="s">
        <v>565</v>
      </c>
      <c r="B18" s="75" t="s">
        <v>339</v>
      </c>
      <c r="C18" s="76" t="s">
        <v>340</v>
      </c>
      <c r="D18" s="77">
        <v>190150308</v>
      </c>
      <c r="E18" s="78">
        <v>140000004</v>
      </c>
      <c r="F18" s="78">
        <v>60000000</v>
      </c>
      <c r="G18" s="78">
        <v>0</v>
      </c>
      <c r="H18" s="78">
        <v>0</v>
      </c>
      <c r="I18" s="78">
        <v>3000000</v>
      </c>
      <c r="J18" s="78">
        <v>75017616</v>
      </c>
      <c r="K18" s="78">
        <v>181712652</v>
      </c>
      <c r="L18" s="79">
        <v>649880580</v>
      </c>
      <c r="M18" s="77">
        <v>78784094</v>
      </c>
      <c r="N18" s="78">
        <v>216728677</v>
      </c>
      <c r="O18" s="78">
        <v>48470585</v>
      </c>
      <c r="P18" s="78">
        <v>14854698</v>
      </c>
      <c r="Q18" s="78">
        <v>11321346</v>
      </c>
      <c r="R18" s="80"/>
      <c r="S18" s="78">
        <v>120252000</v>
      </c>
      <c r="T18" s="78">
        <v>81459216</v>
      </c>
      <c r="U18" s="81">
        <v>571870616</v>
      </c>
      <c r="V18" s="82">
        <v>24768000</v>
      </c>
    </row>
    <row r="19" spans="1:22" ht="13.5">
      <c r="A19" s="47" t="s">
        <v>565</v>
      </c>
      <c r="B19" s="75" t="s">
        <v>77</v>
      </c>
      <c r="C19" s="76" t="s">
        <v>78</v>
      </c>
      <c r="D19" s="77">
        <v>1026897216</v>
      </c>
      <c r="E19" s="78">
        <v>1192605039</v>
      </c>
      <c r="F19" s="78">
        <v>85000000</v>
      </c>
      <c r="G19" s="78">
        <v>0</v>
      </c>
      <c r="H19" s="78">
        <v>0</v>
      </c>
      <c r="I19" s="78">
        <v>363602057</v>
      </c>
      <c r="J19" s="78">
        <v>833069253</v>
      </c>
      <c r="K19" s="78">
        <v>1003088245</v>
      </c>
      <c r="L19" s="79">
        <v>4504261810</v>
      </c>
      <c r="M19" s="77">
        <v>614397644</v>
      </c>
      <c r="N19" s="78">
        <v>1146904135</v>
      </c>
      <c r="O19" s="78">
        <v>508985052</v>
      </c>
      <c r="P19" s="78">
        <v>163644656</v>
      </c>
      <c r="Q19" s="78">
        <v>136951890</v>
      </c>
      <c r="R19" s="80"/>
      <c r="S19" s="78">
        <v>420423886</v>
      </c>
      <c r="T19" s="78">
        <v>437530751</v>
      </c>
      <c r="U19" s="81">
        <v>3428838014</v>
      </c>
      <c r="V19" s="82">
        <v>184189700</v>
      </c>
    </row>
    <row r="20" spans="1:22" ht="13.5">
      <c r="A20" s="47" t="s">
        <v>565</v>
      </c>
      <c r="B20" s="75" t="s">
        <v>79</v>
      </c>
      <c r="C20" s="76" t="s">
        <v>80</v>
      </c>
      <c r="D20" s="77">
        <v>658798244</v>
      </c>
      <c r="E20" s="78">
        <v>545237212</v>
      </c>
      <c r="F20" s="78">
        <v>7653377</v>
      </c>
      <c r="G20" s="78">
        <v>0</v>
      </c>
      <c r="H20" s="78">
        <v>0</v>
      </c>
      <c r="I20" s="78">
        <v>50000366</v>
      </c>
      <c r="J20" s="78">
        <v>22177206</v>
      </c>
      <c r="K20" s="78">
        <v>622412812</v>
      </c>
      <c r="L20" s="79">
        <v>1906279217</v>
      </c>
      <c r="M20" s="77">
        <v>418502119</v>
      </c>
      <c r="N20" s="78">
        <v>700278681</v>
      </c>
      <c r="O20" s="78">
        <v>117901550</v>
      </c>
      <c r="P20" s="78">
        <v>78530446</v>
      </c>
      <c r="Q20" s="78">
        <v>84479601</v>
      </c>
      <c r="R20" s="80"/>
      <c r="S20" s="78">
        <v>232278000</v>
      </c>
      <c r="T20" s="78">
        <v>144737968</v>
      </c>
      <c r="U20" s="81">
        <v>1776708365</v>
      </c>
      <c r="V20" s="82">
        <v>125937000</v>
      </c>
    </row>
    <row r="21" spans="1:22" ht="13.5">
      <c r="A21" s="47" t="s">
        <v>565</v>
      </c>
      <c r="B21" s="75" t="s">
        <v>341</v>
      </c>
      <c r="C21" s="76" t="s">
        <v>342</v>
      </c>
      <c r="D21" s="77">
        <v>106443492</v>
      </c>
      <c r="E21" s="78">
        <v>59434428</v>
      </c>
      <c r="F21" s="78">
        <v>0</v>
      </c>
      <c r="G21" s="78">
        <v>0</v>
      </c>
      <c r="H21" s="78">
        <v>0</v>
      </c>
      <c r="I21" s="78">
        <v>4080000</v>
      </c>
      <c r="J21" s="78">
        <v>65844996</v>
      </c>
      <c r="K21" s="78">
        <v>118540912</v>
      </c>
      <c r="L21" s="79">
        <v>354343828</v>
      </c>
      <c r="M21" s="77">
        <v>63433824</v>
      </c>
      <c r="N21" s="78">
        <v>95747879</v>
      </c>
      <c r="O21" s="78">
        <v>21348106</v>
      </c>
      <c r="P21" s="78">
        <v>13710936</v>
      </c>
      <c r="Q21" s="78">
        <v>13432380</v>
      </c>
      <c r="R21" s="80"/>
      <c r="S21" s="78">
        <v>73995060</v>
      </c>
      <c r="T21" s="78">
        <v>40393442</v>
      </c>
      <c r="U21" s="81">
        <v>322061627</v>
      </c>
      <c r="V21" s="82">
        <v>64782300</v>
      </c>
    </row>
    <row r="22" spans="1:22" ht="13.5">
      <c r="A22" s="47" t="s">
        <v>565</v>
      </c>
      <c r="B22" s="75" t="s">
        <v>343</v>
      </c>
      <c r="C22" s="76" t="s">
        <v>344</v>
      </c>
      <c r="D22" s="77">
        <v>187975339</v>
      </c>
      <c r="E22" s="78">
        <v>0</v>
      </c>
      <c r="F22" s="78">
        <v>144192175</v>
      </c>
      <c r="G22" s="78">
        <v>0</v>
      </c>
      <c r="H22" s="78">
        <v>0</v>
      </c>
      <c r="I22" s="78">
        <v>1300000</v>
      </c>
      <c r="J22" s="78">
        <v>204688565</v>
      </c>
      <c r="K22" s="78">
        <v>241414645</v>
      </c>
      <c r="L22" s="79">
        <v>779570724</v>
      </c>
      <c r="M22" s="77">
        <v>52059177</v>
      </c>
      <c r="N22" s="78">
        <v>0</v>
      </c>
      <c r="O22" s="78">
        <v>79762839</v>
      </c>
      <c r="P22" s="78">
        <v>1288384</v>
      </c>
      <c r="Q22" s="78">
        <v>31629157</v>
      </c>
      <c r="R22" s="80"/>
      <c r="S22" s="78">
        <v>447880750</v>
      </c>
      <c r="T22" s="78">
        <v>76187276</v>
      </c>
      <c r="U22" s="81">
        <v>688807583</v>
      </c>
      <c r="V22" s="82">
        <v>170446250</v>
      </c>
    </row>
    <row r="23" spans="1:22" ht="13.5">
      <c r="A23" s="47" t="s">
        <v>565</v>
      </c>
      <c r="B23" s="75" t="s">
        <v>345</v>
      </c>
      <c r="C23" s="76" t="s">
        <v>346</v>
      </c>
      <c r="D23" s="77">
        <v>259123977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50000000</v>
      </c>
      <c r="K23" s="78">
        <v>333925208</v>
      </c>
      <c r="L23" s="79">
        <v>643049185</v>
      </c>
      <c r="M23" s="77">
        <v>40000000</v>
      </c>
      <c r="N23" s="78">
        <v>0</v>
      </c>
      <c r="O23" s="78">
        <v>81000000</v>
      </c>
      <c r="P23" s="78">
        <v>9000000</v>
      </c>
      <c r="Q23" s="78">
        <v>6300000</v>
      </c>
      <c r="R23" s="80"/>
      <c r="S23" s="78">
        <v>414335537</v>
      </c>
      <c r="T23" s="78">
        <v>40684000</v>
      </c>
      <c r="U23" s="81">
        <v>591319537</v>
      </c>
      <c r="V23" s="82">
        <v>151745000</v>
      </c>
    </row>
    <row r="24" spans="1:22" ht="13.5">
      <c r="A24" s="47" t="s">
        <v>566</v>
      </c>
      <c r="B24" s="75" t="s">
        <v>518</v>
      </c>
      <c r="C24" s="76" t="s">
        <v>519</v>
      </c>
      <c r="D24" s="77">
        <v>172422385</v>
      </c>
      <c r="E24" s="78">
        <v>0</v>
      </c>
      <c r="F24" s="78">
        <v>0</v>
      </c>
      <c r="G24" s="78">
        <v>0</v>
      </c>
      <c r="H24" s="78">
        <v>0</v>
      </c>
      <c r="I24" s="78">
        <v>239294</v>
      </c>
      <c r="J24" s="78">
        <v>0</v>
      </c>
      <c r="K24" s="78">
        <v>325049313</v>
      </c>
      <c r="L24" s="79">
        <v>497710992</v>
      </c>
      <c r="M24" s="77">
        <v>0</v>
      </c>
      <c r="N24" s="78">
        <v>0</v>
      </c>
      <c r="O24" s="78">
        <v>0</v>
      </c>
      <c r="P24" s="78">
        <v>0</v>
      </c>
      <c r="Q24" s="78">
        <v>0</v>
      </c>
      <c r="R24" s="80"/>
      <c r="S24" s="78">
        <v>61223000</v>
      </c>
      <c r="T24" s="78">
        <v>368014000</v>
      </c>
      <c r="U24" s="81">
        <v>429237000</v>
      </c>
      <c r="V24" s="82">
        <v>2198000</v>
      </c>
    </row>
    <row r="25" spans="1:22" ht="12.75">
      <c r="A25" s="48"/>
      <c r="B25" s="83" t="s">
        <v>605</v>
      </c>
      <c r="C25" s="84"/>
      <c r="D25" s="85">
        <f aca="true" t="shared" si="1" ref="D25:V25">SUM(D18:D24)</f>
        <v>2601810961</v>
      </c>
      <c r="E25" s="86">
        <f t="shared" si="1"/>
        <v>1937276683</v>
      </c>
      <c r="F25" s="86">
        <f t="shared" si="1"/>
        <v>296845552</v>
      </c>
      <c r="G25" s="86">
        <f t="shared" si="1"/>
        <v>0</v>
      </c>
      <c r="H25" s="86">
        <f t="shared" si="1"/>
        <v>0</v>
      </c>
      <c r="I25" s="86">
        <f t="shared" si="1"/>
        <v>422221717</v>
      </c>
      <c r="J25" s="86">
        <f t="shared" si="1"/>
        <v>1250797636</v>
      </c>
      <c r="K25" s="86">
        <f t="shared" si="1"/>
        <v>2826143787</v>
      </c>
      <c r="L25" s="87">
        <f t="shared" si="1"/>
        <v>9335096336</v>
      </c>
      <c r="M25" s="85">
        <f t="shared" si="1"/>
        <v>1267176858</v>
      </c>
      <c r="N25" s="86">
        <f t="shared" si="1"/>
        <v>2159659372</v>
      </c>
      <c r="O25" s="86">
        <f t="shared" si="1"/>
        <v>857468132</v>
      </c>
      <c r="P25" s="86">
        <f t="shared" si="1"/>
        <v>281029120</v>
      </c>
      <c r="Q25" s="86">
        <f t="shared" si="1"/>
        <v>284114374</v>
      </c>
      <c r="R25" s="86">
        <f t="shared" si="1"/>
        <v>0</v>
      </c>
      <c r="S25" s="86">
        <f t="shared" si="1"/>
        <v>1770388233</v>
      </c>
      <c r="T25" s="86">
        <f t="shared" si="1"/>
        <v>1189006653</v>
      </c>
      <c r="U25" s="88">
        <f t="shared" si="1"/>
        <v>7808842742</v>
      </c>
      <c r="V25" s="89">
        <f t="shared" si="1"/>
        <v>724066250</v>
      </c>
    </row>
    <row r="26" spans="1:22" ht="13.5">
      <c r="A26" s="47" t="s">
        <v>565</v>
      </c>
      <c r="B26" s="75" t="s">
        <v>347</v>
      </c>
      <c r="C26" s="76" t="s">
        <v>348</v>
      </c>
      <c r="D26" s="77">
        <v>217366248</v>
      </c>
      <c r="E26" s="78">
        <v>140000004</v>
      </c>
      <c r="F26" s="78">
        <v>0</v>
      </c>
      <c r="G26" s="78">
        <v>0</v>
      </c>
      <c r="H26" s="78">
        <v>0</v>
      </c>
      <c r="I26" s="78">
        <v>15000000</v>
      </c>
      <c r="J26" s="78">
        <v>22500024</v>
      </c>
      <c r="K26" s="78">
        <v>162616416</v>
      </c>
      <c r="L26" s="79">
        <v>557482692</v>
      </c>
      <c r="M26" s="77">
        <v>93093000</v>
      </c>
      <c r="N26" s="78">
        <v>172873056</v>
      </c>
      <c r="O26" s="78">
        <v>55644228</v>
      </c>
      <c r="P26" s="78">
        <v>16085784</v>
      </c>
      <c r="Q26" s="78">
        <v>16935852</v>
      </c>
      <c r="R26" s="80"/>
      <c r="S26" s="78">
        <v>162351000</v>
      </c>
      <c r="T26" s="78">
        <v>44379072</v>
      </c>
      <c r="U26" s="81">
        <v>561361992</v>
      </c>
      <c r="V26" s="82">
        <v>64076004</v>
      </c>
    </row>
    <row r="27" spans="1:22" ht="13.5">
      <c r="A27" s="47" t="s">
        <v>565</v>
      </c>
      <c r="B27" s="75" t="s">
        <v>349</v>
      </c>
      <c r="C27" s="76" t="s">
        <v>350</v>
      </c>
      <c r="D27" s="77">
        <v>435868256</v>
      </c>
      <c r="E27" s="78">
        <v>92076924</v>
      </c>
      <c r="F27" s="78">
        <v>1886648</v>
      </c>
      <c r="G27" s="78">
        <v>0</v>
      </c>
      <c r="H27" s="78">
        <v>0</v>
      </c>
      <c r="I27" s="78">
        <v>516834</v>
      </c>
      <c r="J27" s="78">
        <v>22754689</v>
      </c>
      <c r="K27" s="78">
        <v>472311975</v>
      </c>
      <c r="L27" s="79">
        <v>1025415326</v>
      </c>
      <c r="M27" s="77">
        <v>105073250</v>
      </c>
      <c r="N27" s="78">
        <v>127584012</v>
      </c>
      <c r="O27" s="78">
        <v>27013480</v>
      </c>
      <c r="P27" s="78">
        <v>5287799</v>
      </c>
      <c r="Q27" s="78">
        <v>9850659</v>
      </c>
      <c r="R27" s="80"/>
      <c r="S27" s="78">
        <v>649409863</v>
      </c>
      <c r="T27" s="78">
        <v>68180278</v>
      </c>
      <c r="U27" s="81">
        <v>992399341</v>
      </c>
      <c r="V27" s="82">
        <v>238469388</v>
      </c>
    </row>
    <row r="28" spans="1:22" ht="13.5">
      <c r="A28" s="47" t="s">
        <v>565</v>
      </c>
      <c r="B28" s="75" t="s">
        <v>351</v>
      </c>
      <c r="C28" s="76" t="s">
        <v>352</v>
      </c>
      <c r="D28" s="77">
        <v>624290058</v>
      </c>
      <c r="E28" s="78">
        <v>0</v>
      </c>
      <c r="F28" s="78">
        <v>23000000</v>
      </c>
      <c r="G28" s="78">
        <v>0</v>
      </c>
      <c r="H28" s="78">
        <v>0</v>
      </c>
      <c r="I28" s="78">
        <v>23838000</v>
      </c>
      <c r="J28" s="78">
        <v>108900000</v>
      </c>
      <c r="K28" s="78">
        <v>603718780</v>
      </c>
      <c r="L28" s="79">
        <v>1383746838</v>
      </c>
      <c r="M28" s="77">
        <v>273457888</v>
      </c>
      <c r="N28" s="78">
        <v>0</v>
      </c>
      <c r="O28" s="78">
        <v>59220470</v>
      </c>
      <c r="P28" s="78">
        <v>5138700</v>
      </c>
      <c r="Q28" s="78">
        <v>9379650</v>
      </c>
      <c r="R28" s="80"/>
      <c r="S28" s="78">
        <v>1025986000</v>
      </c>
      <c r="T28" s="78">
        <v>197016888</v>
      </c>
      <c r="U28" s="81">
        <v>1570199596</v>
      </c>
      <c r="V28" s="82">
        <v>474379000</v>
      </c>
    </row>
    <row r="29" spans="1:22" ht="13.5">
      <c r="A29" s="47" t="s">
        <v>565</v>
      </c>
      <c r="B29" s="75" t="s">
        <v>81</v>
      </c>
      <c r="C29" s="76" t="s">
        <v>82</v>
      </c>
      <c r="D29" s="77">
        <v>1150228341</v>
      </c>
      <c r="E29" s="78">
        <v>813791132</v>
      </c>
      <c r="F29" s="78">
        <v>49346325</v>
      </c>
      <c r="G29" s="78">
        <v>0</v>
      </c>
      <c r="H29" s="78">
        <v>0</v>
      </c>
      <c r="I29" s="78">
        <v>27978354</v>
      </c>
      <c r="J29" s="78">
        <v>430287840</v>
      </c>
      <c r="K29" s="78">
        <v>1147021344</v>
      </c>
      <c r="L29" s="79">
        <v>3618653336</v>
      </c>
      <c r="M29" s="77">
        <v>680901599</v>
      </c>
      <c r="N29" s="78">
        <v>1188712238</v>
      </c>
      <c r="O29" s="78">
        <v>118180195</v>
      </c>
      <c r="P29" s="78">
        <v>25255378</v>
      </c>
      <c r="Q29" s="78">
        <v>138389791</v>
      </c>
      <c r="R29" s="80"/>
      <c r="S29" s="78">
        <v>934350000</v>
      </c>
      <c r="T29" s="78">
        <v>127703170</v>
      </c>
      <c r="U29" s="81">
        <v>3213492371</v>
      </c>
      <c r="V29" s="82">
        <v>368087000</v>
      </c>
    </row>
    <row r="30" spans="1:22" ht="13.5">
      <c r="A30" s="47" t="s">
        <v>566</v>
      </c>
      <c r="B30" s="75" t="s">
        <v>520</v>
      </c>
      <c r="C30" s="76" t="s">
        <v>521</v>
      </c>
      <c r="D30" s="77">
        <v>172744640</v>
      </c>
      <c r="E30" s="78">
        <v>0</v>
      </c>
      <c r="F30" s="78">
        <v>0</v>
      </c>
      <c r="G30" s="78">
        <v>0</v>
      </c>
      <c r="H30" s="78">
        <v>0</v>
      </c>
      <c r="I30" s="78">
        <v>15045905</v>
      </c>
      <c r="J30" s="78">
        <v>0</v>
      </c>
      <c r="K30" s="78">
        <v>81402784</v>
      </c>
      <c r="L30" s="79">
        <v>269193329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80"/>
      <c r="S30" s="78">
        <v>268972000</v>
      </c>
      <c r="T30" s="78">
        <v>10700000</v>
      </c>
      <c r="U30" s="81">
        <v>279672000</v>
      </c>
      <c r="V30" s="82">
        <v>2371000</v>
      </c>
    </row>
    <row r="31" spans="1:22" ht="12.75">
      <c r="A31" s="48"/>
      <c r="B31" s="83" t="s">
        <v>606</v>
      </c>
      <c r="C31" s="84"/>
      <c r="D31" s="85">
        <f aca="true" t="shared" si="2" ref="D31:V31">SUM(D26:D30)</f>
        <v>2600497543</v>
      </c>
      <c r="E31" s="86">
        <f t="shared" si="2"/>
        <v>1045868060</v>
      </c>
      <c r="F31" s="86">
        <f t="shared" si="2"/>
        <v>74232973</v>
      </c>
      <c r="G31" s="86">
        <f t="shared" si="2"/>
        <v>0</v>
      </c>
      <c r="H31" s="86">
        <f t="shared" si="2"/>
        <v>0</v>
      </c>
      <c r="I31" s="86">
        <f t="shared" si="2"/>
        <v>82379093</v>
      </c>
      <c r="J31" s="86">
        <f t="shared" si="2"/>
        <v>584442553</v>
      </c>
      <c r="K31" s="86">
        <f t="shared" si="2"/>
        <v>2467071299</v>
      </c>
      <c r="L31" s="87">
        <f t="shared" si="2"/>
        <v>6854491521</v>
      </c>
      <c r="M31" s="85">
        <f t="shared" si="2"/>
        <v>1152525737</v>
      </c>
      <c r="N31" s="86">
        <f t="shared" si="2"/>
        <v>1489169306</v>
      </c>
      <c r="O31" s="86">
        <f t="shared" si="2"/>
        <v>260058373</v>
      </c>
      <c r="P31" s="86">
        <f t="shared" si="2"/>
        <v>51767661</v>
      </c>
      <c r="Q31" s="86">
        <f t="shared" si="2"/>
        <v>174555952</v>
      </c>
      <c r="R31" s="86">
        <f t="shared" si="2"/>
        <v>0</v>
      </c>
      <c r="S31" s="86">
        <f t="shared" si="2"/>
        <v>3041068863</v>
      </c>
      <c r="T31" s="86">
        <f t="shared" si="2"/>
        <v>447979408</v>
      </c>
      <c r="U31" s="88">
        <f t="shared" si="2"/>
        <v>6617125300</v>
      </c>
      <c r="V31" s="89">
        <f t="shared" si="2"/>
        <v>1147382392</v>
      </c>
    </row>
    <row r="32" spans="1:22" ht="12.75">
      <c r="A32" s="49"/>
      <c r="B32" s="90" t="s">
        <v>607</v>
      </c>
      <c r="C32" s="91"/>
      <c r="D32" s="92">
        <f aca="true" t="shared" si="3" ref="D32:V32">SUM(D9:D16,D18:D24,D26:D30)</f>
        <v>7176705859</v>
      </c>
      <c r="E32" s="93">
        <f t="shared" si="3"/>
        <v>4486763023</v>
      </c>
      <c r="F32" s="93">
        <f t="shared" si="3"/>
        <v>822743188</v>
      </c>
      <c r="G32" s="93">
        <f t="shared" si="3"/>
        <v>0</v>
      </c>
      <c r="H32" s="93">
        <f t="shared" si="3"/>
        <v>0</v>
      </c>
      <c r="I32" s="93">
        <f t="shared" si="3"/>
        <v>740159249</v>
      </c>
      <c r="J32" s="93">
        <f t="shared" si="3"/>
        <v>2395309328</v>
      </c>
      <c r="K32" s="93">
        <f t="shared" si="3"/>
        <v>7274985369</v>
      </c>
      <c r="L32" s="94">
        <f t="shared" si="3"/>
        <v>22896666016</v>
      </c>
      <c r="M32" s="92">
        <f t="shared" si="3"/>
        <v>3298709050</v>
      </c>
      <c r="N32" s="93">
        <f t="shared" si="3"/>
        <v>5302713454</v>
      </c>
      <c r="O32" s="93">
        <f t="shared" si="3"/>
        <v>1947117708</v>
      </c>
      <c r="P32" s="93">
        <f t="shared" si="3"/>
        <v>650537306</v>
      </c>
      <c r="Q32" s="93">
        <f t="shared" si="3"/>
        <v>754515421</v>
      </c>
      <c r="R32" s="93">
        <f t="shared" si="3"/>
        <v>0</v>
      </c>
      <c r="S32" s="93">
        <f t="shared" si="3"/>
        <v>6707812825</v>
      </c>
      <c r="T32" s="93">
        <f t="shared" si="3"/>
        <v>2252852812</v>
      </c>
      <c r="U32" s="95">
        <f t="shared" si="3"/>
        <v>20914258576</v>
      </c>
      <c r="V32" s="89">
        <f t="shared" si="3"/>
        <v>2946396116</v>
      </c>
    </row>
    <row r="33" spans="1:22" ht="13.5">
      <c r="A33" s="50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</row>
    <row r="34" spans="1:22" ht="13.5">
      <c r="A34" s="51"/>
      <c r="B34" s="128" t="s">
        <v>42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97"/>
      <c r="V34" s="98"/>
    </row>
    <row r="35" spans="1:22" ht="12.75">
      <c r="A35" s="50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8"/>
    </row>
    <row r="36" spans="1:22" ht="12.75">
      <c r="A36" s="50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12.75">
      <c r="A37" s="50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8"/>
    </row>
    <row r="38" spans="1:22" ht="12.75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2.75">
      <c r="A39" s="5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34:T34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608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565</v>
      </c>
      <c r="B9" s="75" t="s">
        <v>397</v>
      </c>
      <c r="C9" s="76" t="s">
        <v>398</v>
      </c>
      <c r="D9" s="77">
        <v>103690565</v>
      </c>
      <c r="E9" s="78">
        <v>7881787</v>
      </c>
      <c r="F9" s="78">
        <v>7000000</v>
      </c>
      <c r="G9" s="78">
        <v>0</v>
      </c>
      <c r="H9" s="78">
        <v>0</v>
      </c>
      <c r="I9" s="78">
        <v>196363</v>
      </c>
      <c r="J9" s="78">
        <v>14404910</v>
      </c>
      <c r="K9" s="78">
        <v>103984819</v>
      </c>
      <c r="L9" s="79">
        <v>237158444</v>
      </c>
      <c r="M9" s="77">
        <v>22474335</v>
      </c>
      <c r="N9" s="78">
        <v>5449428</v>
      </c>
      <c r="O9" s="78">
        <v>13631579</v>
      </c>
      <c r="P9" s="78">
        <v>3439974</v>
      </c>
      <c r="Q9" s="78">
        <v>3021969</v>
      </c>
      <c r="R9" s="80"/>
      <c r="S9" s="78">
        <v>174909506</v>
      </c>
      <c r="T9" s="78">
        <v>28872749</v>
      </c>
      <c r="U9" s="81">
        <v>251799540</v>
      </c>
      <c r="V9" s="82">
        <v>91885495</v>
      </c>
    </row>
    <row r="10" spans="1:22" ht="13.5">
      <c r="A10" s="47" t="s">
        <v>565</v>
      </c>
      <c r="B10" s="75" t="s">
        <v>399</v>
      </c>
      <c r="C10" s="76" t="s">
        <v>400</v>
      </c>
      <c r="D10" s="77">
        <v>166710612</v>
      </c>
      <c r="E10" s="78">
        <v>91651080</v>
      </c>
      <c r="F10" s="78">
        <v>26225004</v>
      </c>
      <c r="G10" s="78">
        <v>0</v>
      </c>
      <c r="H10" s="78">
        <v>0</v>
      </c>
      <c r="I10" s="78">
        <v>6065184</v>
      </c>
      <c r="J10" s="78">
        <v>24548712</v>
      </c>
      <c r="K10" s="78">
        <v>163371228</v>
      </c>
      <c r="L10" s="79">
        <v>478571820</v>
      </c>
      <c r="M10" s="77">
        <v>49853484</v>
      </c>
      <c r="N10" s="78">
        <v>120712428</v>
      </c>
      <c r="O10" s="78">
        <v>27144888</v>
      </c>
      <c r="P10" s="78">
        <v>12523236</v>
      </c>
      <c r="Q10" s="78">
        <v>10490004</v>
      </c>
      <c r="R10" s="80"/>
      <c r="S10" s="78">
        <v>183601032</v>
      </c>
      <c r="T10" s="78">
        <v>27666888</v>
      </c>
      <c r="U10" s="81">
        <v>431991960</v>
      </c>
      <c r="V10" s="82">
        <v>129339000</v>
      </c>
    </row>
    <row r="11" spans="1:22" ht="13.5">
      <c r="A11" s="47" t="s">
        <v>565</v>
      </c>
      <c r="B11" s="75" t="s">
        <v>401</v>
      </c>
      <c r="C11" s="76" t="s">
        <v>402</v>
      </c>
      <c r="D11" s="77">
        <v>173326047</v>
      </c>
      <c r="E11" s="78">
        <v>128416843</v>
      </c>
      <c r="F11" s="78">
        <v>13877350</v>
      </c>
      <c r="G11" s="78">
        <v>0</v>
      </c>
      <c r="H11" s="78">
        <v>0</v>
      </c>
      <c r="I11" s="78">
        <v>27936489</v>
      </c>
      <c r="J11" s="78">
        <v>10968271</v>
      </c>
      <c r="K11" s="78">
        <v>165449318</v>
      </c>
      <c r="L11" s="79">
        <v>519974318</v>
      </c>
      <c r="M11" s="77">
        <v>167690404</v>
      </c>
      <c r="N11" s="78">
        <v>166859430</v>
      </c>
      <c r="O11" s="78">
        <v>85131200</v>
      </c>
      <c r="P11" s="78">
        <v>35596375</v>
      </c>
      <c r="Q11" s="78">
        <v>35103058</v>
      </c>
      <c r="R11" s="80"/>
      <c r="S11" s="78">
        <v>47584953</v>
      </c>
      <c r="T11" s="78">
        <v>58724576</v>
      </c>
      <c r="U11" s="81">
        <v>596689996</v>
      </c>
      <c r="V11" s="82">
        <v>69303000</v>
      </c>
    </row>
    <row r="12" spans="1:22" ht="13.5">
      <c r="A12" s="47" t="s">
        <v>566</v>
      </c>
      <c r="B12" s="75" t="s">
        <v>546</v>
      </c>
      <c r="C12" s="76" t="s">
        <v>547</v>
      </c>
      <c r="D12" s="77">
        <v>76180426</v>
      </c>
      <c r="E12" s="78">
        <v>0</v>
      </c>
      <c r="F12" s="78">
        <v>0</v>
      </c>
      <c r="G12" s="78">
        <v>0</v>
      </c>
      <c r="H12" s="78">
        <v>0</v>
      </c>
      <c r="I12" s="78">
        <v>8000</v>
      </c>
      <c r="J12" s="78">
        <v>200000</v>
      </c>
      <c r="K12" s="78">
        <v>30088311</v>
      </c>
      <c r="L12" s="79">
        <v>106476737</v>
      </c>
      <c r="M12" s="77">
        <v>0</v>
      </c>
      <c r="N12" s="78">
        <v>0</v>
      </c>
      <c r="O12" s="78">
        <v>0</v>
      </c>
      <c r="P12" s="78">
        <v>0</v>
      </c>
      <c r="Q12" s="78">
        <v>0</v>
      </c>
      <c r="R12" s="80"/>
      <c r="S12" s="78">
        <v>101883000</v>
      </c>
      <c r="T12" s="78">
        <v>5212207</v>
      </c>
      <c r="U12" s="81">
        <v>107095207</v>
      </c>
      <c r="V12" s="82">
        <v>0</v>
      </c>
    </row>
    <row r="13" spans="1:22" ht="12.75">
      <c r="A13" s="48"/>
      <c r="B13" s="83" t="s">
        <v>609</v>
      </c>
      <c r="C13" s="84"/>
      <c r="D13" s="85">
        <f aca="true" t="shared" si="0" ref="D13:V13">SUM(D9:D12)</f>
        <v>519907650</v>
      </c>
      <c r="E13" s="86">
        <f t="shared" si="0"/>
        <v>227949710</v>
      </c>
      <c r="F13" s="86">
        <f t="shared" si="0"/>
        <v>47102354</v>
      </c>
      <c r="G13" s="86">
        <f t="shared" si="0"/>
        <v>0</v>
      </c>
      <c r="H13" s="86">
        <f t="shared" si="0"/>
        <v>0</v>
      </c>
      <c r="I13" s="86">
        <f t="shared" si="0"/>
        <v>34206036</v>
      </c>
      <c r="J13" s="86">
        <f t="shared" si="0"/>
        <v>50121893</v>
      </c>
      <c r="K13" s="86">
        <f t="shared" si="0"/>
        <v>462893676</v>
      </c>
      <c r="L13" s="87">
        <f t="shared" si="0"/>
        <v>1342181319</v>
      </c>
      <c r="M13" s="85">
        <f t="shared" si="0"/>
        <v>240018223</v>
      </c>
      <c r="N13" s="86">
        <f t="shared" si="0"/>
        <v>293021286</v>
      </c>
      <c r="O13" s="86">
        <f t="shared" si="0"/>
        <v>125907667</v>
      </c>
      <c r="P13" s="86">
        <f t="shared" si="0"/>
        <v>51559585</v>
      </c>
      <c r="Q13" s="86">
        <f t="shared" si="0"/>
        <v>48615031</v>
      </c>
      <c r="R13" s="86">
        <f t="shared" si="0"/>
        <v>0</v>
      </c>
      <c r="S13" s="86">
        <f t="shared" si="0"/>
        <v>507978491</v>
      </c>
      <c r="T13" s="86">
        <f t="shared" si="0"/>
        <v>120476420</v>
      </c>
      <c r="U13" s="88">
        <f t="shared" si="0"/>
        <v>1387576703</v>
      </c>
      <c r="V13" s="89">
        <f t="shared" si="0"/>
        <v>290527495</v>
      </c>
    </row>
    <row r="14" spans="1:22" ht="13.5">
      <c r="A14" s="47" t="s">
        <v>565</v>
      </c>
      <c r="B14" s="75" t="s">
        <v>353</v>
      </c>
      <c r="C14" s="76" t="s">
        <v>354</v>
      </c>
      <c r="D14" s="77">
        <v>32573216</v>
      </c>
      <c r="E14" s="78">
        <v>16323100</v>
      </c>
      <c r="F14" s="78">
        <v>990000</v>
      </c>
      <c r="G14" s="78">
        <v>0</v>
      </c>
      <c r="H14" s="78">
        <v>0</v>
      </c>
      <c r="I14" s="78">
        <v>2450857</v>
      </c>
      <c r="J14" s="78">
        <v>11556558</v>
      </c>
      <c r="K14" s="78">
        <v>23585347</v>
      </c>
      <c r="L14" s="79">
        <v>87479078</v>
      </c>
      <c r="M14" s="77">
        <v>19029390</v>
      </c>
      <c r="N14" s="78">
        <v>14892749</v>
      </c>
      <c r="O14" s="78">
        <v>5131847</v>
      </c>
      <c r="P14" s="78">
        <v>3496621</v>
      </c>
      <c r="Q14" s="78">
        <v>2959886</v>
      </c>
      <c r="R14" s="80"/>
      <c r="S14" s="78">
        <v>22184000</v>
      </c>
      <c r="T14" s="78">
        <v>5936442</v>
      </c>
      <c r="U14" s="81">
        <v>73630935</v>
      </c>
      <c r="V14" s="82">
        <v>17321000</v>
      </c>
    </row>
    <row r="15" spans="1:22" ht="13.5">
      <c r="A15" s="47" t="s">
        <v>565</v>
      </c>
      <c r="B15" s="75" t="s">
        <v>355</v>
      </c>
      <c r="C15" s="76" t="s">
        <v>356</v>
      </c>
      <c r="D15" s="77">
        <v>106357602</v>
      </c>
      <c r="E15" s="78">
        <v>80546838</v>
      </c>
      <c r="F15" s="78">
        <v>27600000</v>
      </c>
      <c r="G15" s="78">
        <v>0</v>
      </c>
      <c r="H15" s="78">
        <v>0</v>
      </c>
      <c r="I15" s="78">
        <v>312817</v>
      </c>
      <c r="J15" s="78">
        <v>20483238</v>
      </c>
      <c r="K15" s="78">
        <v>98721106</v>
      </c>
      <c r="L15" s="79">
        <v>334021601</v>
      </c>
      <c r="M15" s="77">
        <v>45289566</v>
      </c>
      <c r="N15" s="78">
        <v>100055713</v>
      </c>
      <c r="O15" s="78">
        <v>39061978</v>
      </c>
      <c r="P15" s="78">
        <v>12711912</v>
      </c>
      <c r="Q15" s="78">
        <v>15303808</v>
      </c>
      <c r="R15" s="80"/>
      <c r="S15" s="78">
        <v>58663696</v>
      </c>
      <c r="T15" s="78">
        <v>13726674</v>
      </c>
      <c r="U15" s="81">
        <v>284813347</v>
      </c>
      <c r="V15" s="82">
        <v>42851304</v>
      </c>
    </row>
    <row r="16" spans="1:22" ht="13.5">
      <c r="A16" s="47" t="s">
        <v>565</v>
      </c>
      <c r="B16" s="75" t="s">
        <v>357</v>
      </c>
      <c r="C16" s="76" t="s">
        <v>358</v>
      </c>
      <c r="D16" s="77">
        <v>28388905</v>
      </c>
      <c r="E16" s="78">
        <v>11641830</v>
      </c>
      <c r="F16" s="78">
        <v>255747</v>
      </c>
      <c r="G16" s="78">
        <v>0</v>
      </c>
      <c r="H16" s="78">
        <v>0</v>
      </c>
      <c r="I16" s="78">
        <v>1454876</v>
      </c>
      <c r="J16" s="78">
        <v>6848750</v>
      </c>
      <c r="K16" s="78">
        <v>25248593</v>
      </c>
      <c r="L16" s="79">
        <v>73838701</v>
      </c>
      <c r="M16" s="77">
        <v>11788157</v>
      </c>
      <c r="N16" s="78">
        <v>10118265</v>
      </c>
      <c r="O16" s="78">
        <v>4587852</v>
      </c>
      <c r="P16" s="78">
        <v>1900530</v>
      </c>
      <c r="Q16" s="78">
        <v>1845393</v>
      </c>
      <c r="R16" s="80"/>
      <c r="S16" s="78">
        <v>30079000</v>
      </c>
      <c r="T16" s="78">
        <v>6808814</v>
      </c>
      <c r="U16" s="81">
        <v>67128011</v>
      </c>
      <c r="V16" s="82">
        <v>19534000</v>
      </c>
    </row>
    <row r="17" spans="1:22" ht="13.5">
      <c r="A17" s="47" t="s">
        <v>565</v>
      </c>
      <c r="B17" s="75" t="s">
        <v>359</v>
      </c>
      <c r="C17" s="76" t="s">
        <v>360</v>
      </c>
      <c r="D17" s="77">
        <v>47379831</v>
      </c>
      <c r="E17" s="78">
        <v>27355558</v>
      </c>
      <c r="F17" s="78">
        <v>0</v>
      </c>
      <c r="G17" s="78">
        <v>0</v>
      </c>
      <c r="H17" s="78">
        <v>0</v>
      </c>
      <c r="I17" s="78">
        <v>2402843</v>
      </c>
      <c r="J17" s="78">
        <v>10903660</v>
      </c>
      <c r="K17" s="78">
        <v>34493461</v>
      </c>
      <c r="L17" s="79">
        <v>122535353</v>
      </c>
      <c r="M17" s="77">
        <v>15511660</v>
      </c>
      <c r="N17" s="78">
        <v>26949060</v>
      </c>
      <c r="O17" s="78">
        <v>13560618</v>
      </c>
      <c r="P17" s="78">
        <v>7491583</v>
      </c>
      <c r="Q17" s="78">
        <v>8463146</v>
      </c>
      <c r="R17" s="80"/>
      <c r="S17" s="78">
        <v>31175000</v>
      </c>
      <c r="T17" s="78">
        <v>3104050</v>
      </c>
      <c r="U17" s="81">
        <v>106255117</v>
      </c>
      <c r="V17" s="82">
        <v>66326000</v>
      </c>
    </row>
    <row r="18" spans="1:22" ht="13.5">
      <c r="A18" s="47" t="s">
        <v>565</v>
      </c>
      <c r="B18" s="75" t="s">
        <v>361</v>
      </c>
      <c r="C18" s="76" t="s">
        <v>362</v>
      </c>
      <c r="D18" s="77">
        <v>29731917</v>
      </c>
      <c r="E18" s="78">
        <v>10800000</v>
      </c>
      <c r="F18" s="78">
        <v>0</v>
      </c>
      <c r="G18" s="78">
        <v>0</v>
      </c>
      <c r="H18" s="78">
        <v>0</v>
      </c>
      <c r="I18" s="78">
        <v>134000</v>
      </c>
      <c r="J18" s="78">
        <v>3739000</v>
      </c>
      <c r="K18" s="78">
        <v>25581124</v>
      </c>
      <c r="L18" s="79">
        <v>69986041</v>
      </c>
      <c r="M18" s="77">
        <v>7468000</v>
      </c>
      <c r="N18" s="78">
        <v>12124000</v>
      </c>
      <c r="O18" s="78">
        <v>3563700</v>
      </c>
      <c r="P18" s="78">
        <v>3367000</v>
      </c>
      <c r="Q18" s="78">
        <v>2539100</v>
      </c>
      <c r="R18" s="80"/>
      <c r="S18" s="78">
        <v>30001000</v>
      </c>
      <c r="T18" s="78">
        <v>4233002</v>
      </c>
      <c r="U18" s="81">
        <v>63295802</v>
      </c>
      <c r="V18" s="82">
        <v>0</v>
      </c>
    </row>
    <row r="19" spans="1:22" ht="13.5">
      <c r="A19" s="47" t="s">
        <v>565</v>
      </c>
      <c r="B19" s="75" t="s">
        <v>363</v>
      </c>
      <c r="C19" s="76" t="s">
        <v>364</v>
      </c>
      <c r="D19" s="77">
        <v>34110575</v>
      </c>
      <c r="E19" s="78">
        <v>10814480</v>
      </c>
      <c r="F19" s="78">
        <v>4500000</v>
      </c>
      <c r="G19" s="78">
        <v>0</v>
      </c>
      <c r="H19" s="78">
        <v>0</v>
      </c>
      <c r="I19" s="78">
        <v>3326514</v>
      </c>
      <c r="J19" s="78">
        <v>6199473</v>
      </c>
      <c r="K19" s="78">
        <v>20907569</v>
      </c>
      <c r="L19" s="79">
        <v>79858611</v>
      </c>
      <c r="M19" s="77">
        <v>9078790</v>
      </c>
      <c r="N19" s="78">
        <v>10239248</v>
      </c>
      <c r="O19" s="78">
        <v>7736100</v>
      </c>
      <c r="P19" s="78">
        <v>1387280</v>
      </c>
      <c r="Q19" s="78">
        <v>1272968</v>
      </c>
      <c r="R19" s="80"/>
      <c r="S19" s="78">
        <v>25118261</v>
      </c>
      <c r="T19" s="78">
        <v>4684313</v>
      </c>
      <c r="U19" s="81">
        <v>59516960</v>
      </c>
      <c r="V19" s="82">
        <v>6741739</v>
      </c>
    </row>
    <row r="20" spans="1:22" ht="13.5">
      <c r="A20" s="47" t="s">
        <v>566</v>
      </c>
      <c r="B20" s="75" t="s">
        <v>554</v>
      </c>
      <c r="C20" s="76" t="s">
        <v>555</v>
      </c>
      <c r="D20" s="77">
        <v>45980035</v>
      </c>
      <c r="E20" s="78">
        <v>0</v>
      </c>
      <c r="F20" s="78">
        <v>0</v>
      </c>
      <c r="G20" s="78">
        <v>0</v>
      </c>
      <c r="H20" s="78">
        <v>0</v>
      </c>
      <c r="I20" s="78">
        <v>55110</v>
      </c>
      <c r="J20" s="78">
        <v>-8783074</v>
      </c>
      <c r="K20" s="78">
        <v>27533418</v>
      </c>
      <c r="L20" s="79">
        <v>64785489</v>
      </c>
      <c r="M20" s="77">
        <v>0</v>
      </c>
      <c r="N20" s="78">
        <v>0</v>
      </c>
      <c r="O20" s="78">
        <v>0</v>
      </c>
      <c r="P20" s="78">
        <v>0</v>
      </c>
      <c r="Q20" s="78">
        <v>0</v>
      </c>
      <c r="R20" s="80"/>
      <c r="S20" s="78">
        <v>58046000</v>
      </c>
      <c r="T20" s="78">
        <v>14679133</v>
      </c>
      <c r="U20" s="81">
        <v>72725133</v>
      </c>
      <c r="V20" s="82">
        <v>0</v>
      </c>
    </row>
    <row r="21" spans="1:22" ht="12.75">
      <c r="A21" s="48"/>
      <c r="B21" s="83" t="s">
        <v>610</v>
      </c>
      <c r="C21" s="84"/>
      <c r="D21" s="85">
        <f aca="true" t="shared" si="1" ref="D21:V21">SUM(D14:D20)</f>
        <v>324522081</v>
      </c>
      <c r="E21" s="86">
        <f t="shared" si="1"/>
        <v>157481806</v>
      </c>
      <c r="F21" s="86">
        <f t="shared" si="1"/>
        <v>33345747</v>
      </c>
      <c r="G21" s="86">
        <f t="shared" si="1"/>
        <v>0</v>
      </c>
      <c r="H21" s="86">
        <f t="shared" si="1"/>
        <v>0</v>
      </c>
      <c r="I21" s="86">
        <f t="shared" si="1"/>
        <v>10137017</v>
      </c>
      <c r="J21" s="86">
        <f t="shared" si="1"/>
        <v>50947605</v>
      </c>
      <c r="K21" s="86">
        <f t="shared" si="1"/>
        <v>256070618</v>
      </c>
      <c r="L21" s="87">
        <f t="shared" si="1"/>
        <v>832504874</v>
      </c>
      <c r="M21" s="85">
        <f t="shared" si="1"/>
        <v>108165563</v>
      </c>
      <c r="N21" s="86">
        <f t="shared" si="1"/>
        <v>174379035</v>
      </c>
      <c r="O21" s="86">
        <f t="shared" si="1"/>
        <v>73642095</v>
      </c>
      <c r="P21" s="86">
        <f t="shared" si="1"/>
        <v>30354926</v>
      </c>
      <c r="Q21" s="86">
        <f t="shared" si="1"/>
        <v>32384301</v>
      </c>
      <c r="R21" s="86">
        <f t="shared" si="1"/>
        <v>0</v>
      </c>
      <c r="S21" s="86">
        <f t="shared" si="1"/>
        <v>255266957</v>
      </c>
      <c r="T21" s="86">
        <f t="shared" si="1"/>
        <v>53172428</v>
      </c>
      <c r="U21" s="88">
        <f t="shared" si="1"/>
        <v>727365305</v>
      </c>
      <c r="V21" s="89">
        <f t="shared" si="1"/>
        <v>152774043</v>
      </c>
    </row>
    <row r="22" spans="1:22" ht="13.5">
      <c r="A22" s="47" t="s">
        <v>565</v>
      </c>
      <c r="B22" s="75" t="s">
        <v>365</v>
      </c>
      <c r="C22" s="76" t="s">
        <v>366</v>
      </c>
      <c r="D22" s="77">
        <v>41464080</v>
      </c>
      <c r="E22" s="78">
        <v>19121874</v>
      </c>
      <c r="F22" s="78">
        <v>1538758</v>
      </c>
      <c r="G22" s="78">
        <v>0</v>
      </c>
      <c r="H22" s="78">
        <v>0</v>
      </c>
      <c r="I22" s="78">
        <v>6149907</v>
      </c>
      <c r="J22" s="78">
        <v>37202659</v>
      </c>
      <c r="K22" s="78">
        <v>42716322</v>
      </c>
      <c r="L22" s="79">
        <v>148193600</v>
      </c>
      <c r="M22" s="77">
        <v>23130609</v>
      </c>
      <c r="N22" s="78">
        <v>18115461</v>
      </c>
      <c r="O22" s="78">
        <v>5034648</v>
      </c>
      <c r="P22" s="78">
        <v>4792715</v>
      </c>
      <c r="Q22" s="78">
        <v>4029266</v>
      </c>
      <c r="R22" s="80"/>
      <c r="S22" s="78">
        <v>41866002</v>
      </c>
      <c r="T22" s="78">
        <v>40515028</v>
      </c>
      <c r="U22" s="81">
        <v>137483729</v>
      </c>
      <c r="V22" s="82">
        <v>24934001</v>
      </c>
    </row>
    <row r="23" spans="1:22" ht="13.5">
      <c r="A23" s="47" t="s">
        <v>565</v>
      </c>
      <c r="B23" s="75" t="s">
        <v>367</v>
      </c>
      <c r="C23" s="76" t="s">
        <v>368</v>
      </c>
      <c r="D23" s="77">
        <v>65559582</v>
      </c>
      <c r="E23" s="78">
        <v>32070000</v>
      </c>
      <c r="F23" s="78">
        <v>2065000</v>
      </c>
      <c r="G23" s="78">
        <v>0</v>
      </c>
      <c r="H23" s="78">
        <v>0</v>
      </c>
      <c r="I23" s="78">
        <v>0</v>
      </c>
      <c r="J23" s="78">
        <v>28379000</v>
      </c>
      <c r="K23" s="78">
        <v>67968536</v>
      </c>
      <c r="L23" s="79">
        <v>196042118</v>
      </c>
      <c r="M23" s="77">
        <v>17347747</v>
      </c>
      <c r="N23" s="78">
        <v>35659416</v>
      </c>
      <c r="O23" s="78">
        <v>11927000</v>
      </c>
      <c r="P23" s="78">
        <v>14335902</v>
      </c>
      <c r="Q23" s="78">
        <v>7505745</v>
      </c>
      <c r="R23" s="80"/>
      <c r="S23" s="78">
        <v>66652150</v>
      </c>
      <c r="T23" s="78">
        <v>47093588</v>
      </c>
      <c r="U23" s="81">
        <v>200521548</v>
      </c>
      <c r="V23" s="82">
        <v>14381000</v>
      </c>
    </row>
    <row r="24" spans="1:22" ht="13.5">
      <c r="A24" s="47" t="s">
        <v>565</v>
      </c>
      <c r="B24" s="75" t="s">
        <v>369</v>
      </c>
      <c r="C24" s="76" t="s">
        <v>370</v>
      </c>
      <c r="D24" s="77">
        <v>94238946</v>
      </c>
      <c r="E24" s="78">
        <v>71643805</v>
      </c>
      <c r="F24" s="78">
        <v>2895192</v>
      </c>
      <c r="G24" s="78">
        <v>0</v>
      </c>
      <c r="H24" s="78">
        <v>0</v>
      </c>
      <c r="I24" s="78">
        <v>2129934</v>
      </c>
      <c r="J24" s="78">
        <v>7754943</v>
      </c>
      <c r="K24" s="78">
        <v>97997814</v>
      </c>
      <c r="L24" s="79">
        <v>276660634</v>
      </c>
      <c r="M24" s="77">
        <v>37566489</v>
      </c>
      <c r="N24" s="78">
        <v>79149392</v>
      </c>
      <c r="O24" s="78">
        <v>36813059</v>
      </c>
      <c r="P24" s="78">
        <v>25463709</v>
      </c>
      <c r="Q24" s="78">
        <v>14257149</v>
      </c>
      <c r="R24" s="80"/>
      <c r="S24" s="78">
        <v>51955000</v>
      </c>
      <c r="T24" s="78">
        <v>43455836</v>
      </c>
      <c r="U24" s="81">
        <v>288660634</v>
      </c>
      <c r="V24" s="82">
        <v>19616000</v>
      </c>
    </row>
    <row r="25" spans="1:22" ht="13.5">
      <c r="A25" s="47" t="s">
        <v>565</v>
      </c>
      <c r="B25" s="75" t="s">
        <v>371</v>
      </c>
      <c r="C25" s="76" t="s">
        <v>372</v>
      </c>
      <c r="D25" s="77">
        <v>28734818</v>
      </c>
      <c r="E25" s="78">
        <v>14983439</v>
      </c>
      <c r="F25" s="78">
        <v>0</v>
      </c>
      <c r="G25" s="78">
        <v>0</v>
      </c>
      <c r="H25" s="78">
        <v>0</v>
      </c>
      <c r="I25" s="78">
        <v>1001000</v>
      </c>
      <c r="J25" s="78">
        <v>5500000</v>
      </c>
      <c r="K25" s="78">
        <v>27949633</v>
      </c>
      <c r="L25" s="79">
        <v>78168890</v>
      </c>
      <c r="M25" s="77">
        <v>9084397</v>
      </c>
      <c r="N25" s="78">
        <v>9856321</v>
      </c>
      <c r="O25" s="78">
        <v>2888432</v>
      </c>
      <c r="P25" s="78">
        <v>1346058</v>
      </c>
      <c r="Q25" s="78">
        <v>1458686</v>
      </c>
      <c r="R25" s="80"/>
      <c r="S25" s="78">
        <v>31244001</v>
      </c>
      <c r="T25" s="78">
        <v>22290995</v>
      </c>
      <c r="U25" s="81">
        <v>78168890</v>
      </c>
      <c r="V25" s="82">
        <v>99567000</v>
      </c>
    </row>
    <row r="26" spans="1:22" ht="13.5">
      <c r="A26" s="47" t="s">
        <v>565</v>
      </c>
      <c r="B26" s="75" t="s">
        <v>373</v>
      </c>
      <c r="C26" s="76" t="s">
        <v>374</v>
      </c>
      <c r="D26" s="77">
        <v>25231044</v>
      </c>
      <c r="E26" s="78">
        <v>8480000</v>
      </c>
      <c r="F26" s="78">
        <v>220420</v>
      </c>
      <c r="G26" s="78">
        <v>0</v>
      </c>
      <c r="H26" s="78">
        <v>0</v>
      </c>
      <c r="I26" s="78">
        <v>0</v>
      </c>
      <c r="J26" s="78">
        <v>5510378</v>
      </c>
      <c r="K26" s="78">
        <v>24465444</v>
      </c>
      <c r="L26" s="79">
        <v>63907286</v>
      </c>
      <c r="M26" s="77">
        <v>6400066</v>
      </c>
      <c r="N26" s="78">
        <v>7230746</v>
      </c>
      <c r="O26" s="78">
        <v>8816670</v>
      </c>
      <c r="P26" s="78">
        <v>3989650</v>
      </c>
      <c r="Q26" s="78">
        <v>1406908</v>
      </c>
      <c r="R26" s="80"/>
      <c r="S26" s="78">
        <v>31418000</v>
      </c>
      <c r="T26" s="78">
        <v>7128969</v>
      </c>
      <c r="U26" s="81">
        <v>66391009</v>
      </c>
      <c r="V26" s="82">
        <v>18962000</v>
      </c>
    </row>
    <row r="27" spans="1:22" ht="13.5">
      <c r="A27" s="47" t="s">
        <v>565</v>
      </c>
      <c r="B27" s="75" t="s">
        <v>375</v>
      </c>
      <c r="C27" s="76" t="s">
        <v>376</v>
      </c>
      <c r="D27" s="77">
        <v>34875779</v>
      </c>
      <c r="E27" s="78">
        <v>9116290</v>
      </c>
      <c r="F27" s="78">
        <v>733071</v>
      </c>
      <c r="G27" s="78">
        <v>0</v>
      </c>
      <c r="H27" s="78">
        <v>0</v>
      </c>
      <c r="I27" s="78">
        <v>1902071</v>
      </c>
      <c r="J27" s="78">
        <v>530263</v>
      </c>
      <c r="K27" s="78">
        <v>22436838</v>
      </c>
      <c r="L27" s="79">
        <v>69594312</v>
      </c>
      <c r="M27" s="77">
        <v>6431769</v>
      </c>
      <c r="N27" s="78">
        <v>16374026</v>
      </c>
      <c r="O27" s="78">
        <v>3256814</v>
      </c>
      <c r="P27" s="78">
        <v>2788181</v>
      </c>
      <c r="Q27" s="78">
        <v>1257993</v>
      </c>
      <c r="R27" s="80"/>
      <c r="S27" s="78">
        <v>35291226</v>
      </c>
      <c r="T27" s="78">
        <v>10727530</v>
      </c>
      <c r="U27" s="81">
        <v>76127539</v>
      </c>
      <c r="V27" s="82">
        <v>27371152</v>
      </c>
    </row>
    <row r="28" spans="1:22" ht="13.5">
      <c r="A28" s="47" t="s">
        <v>565</v>
      </c>
      <c r="B28" s="75" t="s">
        <v>377</v>
      </c>
      <c r="C28" s="76" t="s">
        <v>378</v>
      </c>
      <c r="D28" s="77">
        <v>51507500</v>
      </c>
      <c r="E28" s="78">
        <v>21522200</v>
      </c>
      <c r="F28" s="78">
        <v>721700</v>
      </c>
      <c r="G28" s="78">
        <v>0</v>
      </c>
      <c r="H28" s="78">
        <v>0</v>
      </c>
      <c r="I28" s="78">
        <v>9271100</v>
      </c>
      <c r="J28" s="78">
        <v>15590500</v>
      </c>
      <c r="K28" s="78">
        <v>57731300</v>
      </c>
      <c r="L28" s="79">
        <v>156344300</v>
      </c>
      <c r="M28" s="77">
        <v>13935400</v>
      </c>
      <c r="N28" s="78">
        <v>20196700</v>
      </c>
      <c r="O28" s="78">
        <v>13186900</v>
      </c>
      <c r="P28" s="78">
        <v>5037100</v>
      </c>
      <c r="Q28" s="78">
        <v>2073700</v>
      </c>
      <c r="R28" s="80"/>
      <c r="S28" s="78">
        <v>40556700</v>
      </c>
      <c r="T28" s="78">
        <v>13907000</v>
      </c>
      <c r="U28" s="81">
        <v>108893500</v>
      </c>
      <c r="V28" s="82">
        <v>31594000</v>
      </c>
    </row>
    <row r="29" spans="1:22" ht="13.5">
      <c r="A29" s="47" t="s">
        <v>565</v>
      </c>
      <c r="B29" s="75" t="s">
        <v>379</v>
      </c>
      <c r="C29" s="76" t="s">
        <v>380</v>
      </c>
      <c r="D29" s="77">
        <v>77375006</v>
      </c>
      <c r="E29" s="78">
        <v>47590805</v>
      </c>
      <c r="F29" s="78">
        <v>737804</v>
      </c>
      <c r="G29" s="78">
        <v>0</v>
      </c>
      <c r="H29" s="78">
        <v>0</v>
      </c>
      <c r="I29" s="78">
        <v>5831156</v>
      </c>
      <c r="J29" s="78">
        <v>1982669</v>
      </c>
      <c r="K29" s="78">
        <v>51445962</v>
      </c>
      <c r="L29" s="79">
        <v>184963402</v>
      </c>
      <c r="M29" s="77">
        <v>34978727</v>
      </c>
      <c r="N29" s="78">
        <v>43585579</v>
      </c>
      <c r="O29" s="78">
        <v>30888778</v>
      </c>
      <c r="P29" s="78">
        <v>4520935</v>
      </c>
      <c r="Q29" s="78">
        <v>4324578</v>
      </c>
      <c r="R29" s="80"/>
      <c r="S29" s="78">
        <v>57873003</v>
      </c>
      <c r="T29" s="78">
        <v>8839289</v>
      </c>
      <c r="U29" s="81">
        <v>185010889</v>
      </c>
      <c r="V29" s="82">
        <v>5</v>
      </c>
    </row>
    <row r="30" spans="1:22" ht="13.5">
      <c r="A30" s="47" t="s">
        <v>566</v>
      </c>
      <c r="B30" s="75" t="s">
        <v>556</v>
      </c>
      <c r="C30" s="76" t="s">
        <v>557</v>
      </c>
      <c r="D30" s="77">
        <v>45973865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17898302</v>
      </c>
      <c r="L30" s="79">
        <v>63872167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80"/>
      <c r="S30" s="78">
        <v>56307000</v>
      </c>
      <c r="T30" s="78">
        <v>3953700</v>
      </c>
      <c r="U30" s="81">
        <v>60260700</v>
      </c>
      <c r="V30" s="82">
        <v>3034000</v>
      </c>
    </row>
    <row r="31" spans="1:22" ht="12.75">
      <c r="A31" s="48"/>
      <c r="B31" s="83" t="s">
        <v>611</v>
      </c>
      <c r="C31" s="84"/>
      <c r="D31" s="85">
        <f aca="true" t="shared" si="2" ref="D31:V31">SUM(D22:D30)</f>
        <v>464960620</v>
      </c>
      <c r="E31" s="86">
        <f t="shared" si="2"/>
        <v>224528413</v>
      </c>
      <c r="F31" s="86">
        <f t="shared" si="2"/>
        <v>8911945</v>
      </c>
      <c r="G31" s="86">
        <f t="shared" si="2"/>
        <v>0</v>
      </c>
      <c r="H31" s="86">
        <f t="shared" si="2"/>
        <v>0</v>
      </c>
      <c r="I31" s="86">
        <f t="shared" si="2"/>
        <v>26285168</v>
      </c>
      <c r="J31" s="86">
        <f t="shared" si="2"/>
        <v>102450412</v>
      </c>
      <c r="K31" s="86">
        <f t="shared" si="2"/>
        <v>410610151</v>
      </c>
      <c r="L31" s="87">
        <f t="shared" si="2"/>
        <v>1237746709</v>
      </c>
      <c r="M31" s="85">
        <f t="shared" si="2"/>
        <v>148875204</v>
      </c>
      <c r="N31" s="86">
        <f t="shared" si="2"/>
        <v>230167641</v>
      </c>
      <c r="O31" s="86">
        <f t="shared" si="2"/>
        <v>112812301</v>
      </c>
      <c r="P31" s="86">
        <f t="shared" si="2"/>
        <v>62274250</v>
      </c>
      <c r="Q31" s="86">
        <f t="shared" si="2"/>
        <v>36314025</v>
      </c>
      <c r="R31" s="86">
        <f t="shared" si="2"/>
        <v>0</v>
      </c>
      <c r="S31" s="86">
        <f t="shared" si="2"/>
        <v>413163082</v>
      </c>
      <c r="T31" s="86">
        <f t="shared" si="2"/>
        <v>197911935</v>
      </c>
      <c r="U31" s="88">
        <f t="shared" si="2"/>
        <v>1201518438</v>
      </c>
      <c r="V31" s="89">
        <f t="shared" si="2"/>
        <v>239459158</v>
      </c>
    </row>
    <row r="32" spans="1:22" ht="13.5">
      <c r="A32" s="47" t="s">
        <v>565</v>
      </c>
      <c r="B32" s="75" t="s">
        <v>381</v>
      </c>
      <c r="C32" s="76" t="s">
        <v>382</v>
      </c>
      <c r="D32" s="77">
        <v>112963956</v>
      </c>
      <c r="E32" s="78">
        <v>66000000</v>
      </c>
      <c r="F32" s="78">
        <v>7000000</v>
      </c>
      <c r="G32" s="78">
        <v>0</v>
      </c>
      <c r="H32" s="78">
        <v>0</v>
      </c>
      <c r="I32" s="78">
        <v>21647000</v>
      </c>
      <c r="J32" s="78">
        <v>31765986</v>
      </c>
      <c r="K32" s="78">
        <v>50730652</v>
      </c>
      <c r="L32" s="79">
        <v>290107594</v>
      </c>
      <c r="M32" s="77">
        <v>24103868</v>
      </c>
      <c r="N32" s="78">
        <v>79999320</v>
      </c>
      <c r="O32" s="78">
        <v>20818000</v>
      </c>
      <c r="P32" s="78">
        <v>12716954</v>
      </c>
      <c r="Q32" s="78">
        <v>9450900</v>
      </c>
      <c r="R32" s="80"/>
      <c r="S32" s="78">
        <v>97068003</v>
      </c>
      <c r="T32" s="78">
        <v>13168418</v>
      </c>
      <c r="U32" s="81">
        <v>257325463</v>
      </c>
      <c r="V32" s="82">
        <v>27296000</v>
      </c>
    </row>
    <row r="33" spans="1:22" ht="13.5">
      <c r="A33" s="47" t="s">
        <v>565</v>
      </c>
      <c r="B33" s="75" t="s">
        <v>383</v>
      </c>
      <c r="C33" s="76" t="s">
        <v>384</v>
      </c>
      <c r="D33" s="77">
        <v>35640336</v>
      </c>
      <c r="E33" s="78">
        <v>0</v>
      </c>
      <c r="F33" s="78">
        <v>1518704</v>
      </c>
      <c r="G33" s="78">
        <v>0</v>
      </c>
      <c r="H33" s="78">
        <v>0</v>
      </c>
      <c r="I33" s="78">
        <v>436939</v>
      </c>
      <c r="J33" s="78">
        <v>6616746</v>
      </c>
      <c r="K33" s="78">
        <v>21088720</v>
      </c>
      <c r="L33" s="79">
        <v>65301445</v>
      </c>
      <c r="M33" s="77">
        <v>10239100</v>
      </c>
      <c r="N33" s="78">
        <v>0</v>
      </c>
      <c r="O33" s="78">
        <v>7279816</v>
      </c>
      <c r="P33" s="78">
        <v>2886788</v>
      </c>
      <c r="Q33" s="78">
        <v>3361701</v>
      </c>
      <c r="R33" s="80"/>
      <c r="S33" s="78">
        <v>31646000</v>
      </c>
      <c r="T33" s="78">
        <v>10710109</v>
      </c>
      <c r="U33" s="81">
        <v>66123514</v>
      </c>
      <c r="V33" s="82">
        <v>22980000</v>
      </c>
    </row>
    <row r="34" spans="1:22" ht="13.5">
      <c r="A34" s="47" t="s">
        <v>565</v>
      </c>
      <c r="B34" s="75" t="s">
        <v>385</v>
      </c>
      <c r="C34" s="76" t="s">
        <v>386</v>
      </c>
      <c r="D34" s="77">
        <v>94214997</v>
      </c>
      <c r="E34" s="78">
        <v>47999576</v>
      </c>
      <c r="F34" s="78">
        <v>16109229</v>
      </c>
      <c r="G34" s="78">
        <v>0</v>
      </c>
      <c r="H34" s="78">
        <v>0</v>
      </c>
      <c r="I34" s="78">
        <v>2471286</v>
      </c>
      <c r="J34" s="78">
        <v>31349999</v>
      </c>
      <c r="K34" s="78">
        <v>55401522</v>
      </c>
      <c r="L34" s="79">
        <v>247546609</v>
      </c>
      <c r="M34" s="77">
        <v>62109063</v>
      </c>
      <c r="N34" s="78">
        <v>61878900</v>
      </c>
      <c r="O34" s="78">
        <v>21511163</v>
      </c>
      <c r="P34" s="78">
        <v>22793006</v>
      </c>
      <c r="Q34" s="78">
        <v>14873318</v>
      </c>
      <c r="R34" s="80"/>
      <c r="S34" s="78">
        <v>52579280</v>
      </c>
      <c r="T34" s="78">
        <v>12398115</v>
      </c>
      <c r="U34" s="81">
        <v>248142845</v>
      </c>
      <c r="V34" s="82">
        <v>14229000</v>
      </c>
    </row>
    <row r="35" spans="1:22" ht="13.5">
      <c r="A35" s="47" t="s">
        <v>565</v>
      </c>
      <c r="B35" s="75" t="s">
        <v>387</v>
      </c>
      <c r="C35" s="76" t="s">
        <v>388</v>
      </c>
      <c r="D35" s="77">
        <v>40359155</v>
      </c>
      <c r="E35" s="78">
        <v>21050682</v>
      </c>
      <c r="F35" s="78">
        <v>0</v>
      </c>
      <c r="G35" s="78">
        <v>0</v>
      </c>
      <c r="H35" s="78">
        <v>0</v>
      </c>
      <c r="I35" s="78">
        <v>132967</v>
      </c>
      <c r="J35" s="78">
        <v>5589859</v>
      </c>
      <c r="K35" s="78">
        <v>46157031</v>
      </c>
      <c r="L35" s="79">
        <v>113289694</v>
      </c>
      <c r="M35" s="77">
        <v>20474246</v>
      </c>
      <c r="N35" s="78">
        <v>33198458</v>
      </c>
      <c r="O35" s="78">
        <v>8545679</v>
      </c>
      <c r="P35" s="78">
        <v>4373919</v>
      </c>
      <c r="Q35" s="78">
        <v>8247158</v>
      </c>
      <c r="R35" s="80"/>
      <c r="S35" s="78">
        <v>28749000</v>
      </c>
      <c r="T35" s="78">
        <v>9850558</v>
      </c>
      <c r="U35" s="81">
        <v>113439018</v>
      </c>
      <c r="V35" s="82">
        <v>18020000</v>
      </c>
    </row>
    <row r="36" spans="1:22" ht="13.5">
      <c r="A36" s="47" t="s">
        <v>565</v>
      </c>
      <c r="B36" s="75" t="s">
        <v>389</v>
      </c>
      <c r="C36" s="76" t="s">
        <v>390</v>
      </c>
      <c r="D36" s="77">
        <v>341515076</v>
      </c>
      <c r="E36" s="78">
        <v>223990000</v>
      </c>
      <c r="F36" s="78">
        <v>5671800</v>
      </c>
      <c r="G36" s="78">
        <v>0</v>
      </c>
      <c r="H36" s="78">
        <v>0</v>
      </c>
      <c r="I36" s="78">
        <v>11550818</v>
      </c>
      <c r="J36" s="78">
        <v>19500000</v>
      </c>
      <c r="K36" s="78">
        <v>217633779</v>
      </c>
      <c r="L36" s="79">
        <v>819861473</v>
      </c>
      <c r="M36" s="77">
        <v>112408509</v>
      </c>
      <c r="N36" s="78">
        <v>356204874</v>
      </c>
      <c r="O36" s="78">
        <v>70570142</v>
      </c>
      <c r="P36" s="78">
        <v>42090868</v>
      </c>
      <c r="Q36" s="78">
        <v>37299674</v>
      </c>
      <c r="R36" s="80"/>
      <c r="S36" s="78">
        <v>109533149</v>
      </c>
      <c r="T36" s="78">
        <v>76759008</v>
      </c>
      <c r="U36" s="81">
        <v>804866224</v>
      </c>
      <c r="V36" s="82">
        <v>61621851</v>
      </c>
    </row>
    <row r="37" spans="1:22" ht="13.5">
      <c r="A37" s="47" t="s">
        <v>566</v>
      </c>
      <c r="B37" s="75" t="s">
        <v>558</v>
      </c>
      <c r="C37" s="76" t="s">
        <v>559</v>
      </c>
      <c r="D37" s="77">
        <v>57441706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25000</v>
      </c>
      <c r="K37" s="78">
        <v>23092625</v>
      </c>
      <c r="L37" s="79">
        <v>80559331</v>
      </c>
      <c r="M37" s="77">
        <v>0</v>
      </c>
      <c r="N37" s="78">
        <v>0</v>
      </c>
      <c r="O37" s="78">
        <v>0</v>
      </c>
      <c r="P37" s="78">
        <v>0</v>
      </c>
      <c r="Q37" s="78">
        <v>0</v>
      </c>
      <c r="R37" s="80"/>
      <c r="S37" s="78">
        <v>78509000</v>
      </c>
      <c r="T37" s="78">
        <v>3241000</v>
      </c>
      <c r="U37" s="81">
        <v>81750000</v>
      </c>
      <c r="V37" s="82">
        <v>750000</v>
      </c>
    </row>
    <row r="38" spans="1:22" ht="12.75">
      <c r="A38" s="48"/>
      <c r="B38" s="83" t="s">
        <v>612</v>
      </c>
      <c r="C38" s="84"/>
      <c r="D38" s="85">
        <f aca="true" t="shared" si="3" ref="D38:V38">SUM(D32:D37)</f>
        <v>682135226</v>
      </c>
      <c r="E38" s="86">
        <f t="shared" si="3"/>
        <v>359040258</v>
      </c>
      <c r="F38" s="86">
        <f t="shared" si="3"/>
        <v>30299733</v>
      </c>
      <c r="G38" s="86">
        <f t="shared" si="3"/>
        <v>0</v>
      </c>
      <c r="H38" s="86">
        <f t="shared" si="3"/>
        <v>0</v>
      </c>
      <c r="I38" s="86">
        <f t="shared" si="3"/>
        <v>36239010</v>
      </c>
      <c r="J38" s="86">
        <f t="shared" si="3"/>
        <v>94847590</v>
      </c>
      <c r="K38" s="86">
        <f t="shared" si="3"/>
        <v>414104329</v>
      </c>
      <c r="L38" s="87">
        <f t="shared" si="3"/>
        <v>1616666146</v>
      </c>
      <c r="M38" s="85">
        <f t="shared" si="3"/>
        <v>229334786</v>
      </c>
      <c r="N38" s="86">
        <f t="shared" si="3"/>
        <v>531281552</v>
      </c>
      <c r="O38" s="86">
        <f t="shared" si="3"/>
        <v>128724800</v>
      </c>
      <c r="P38" s="86">
        <f t="shared" si="3"/>
        <v>84861535</v>
      </c>
      <c r="Q38" s="86">
        <f t="shared" si="3"/>
        <v>73232751</v>
      </c>
      <c r="R38" s="86">
        <f t="shared" si="3"/>
        <v>0</v>
      </c>
      <c r="S38" s="86">
        <f t="shared" si="3"/>
        <v>398084432</v>
      </c>
      <c r="T38" s="86">
        <f t="shared" si="3"/>
        <v>126127208</v>
      </c>
      <c r="U38" s="88">
        <f t="shared" si="3"/>
        <v>1571647064</v>
      </c>
      <c r="V38" s="89">
        <f t="shared" si="3"/>
        <v>144896851</v>
      </c>
    </row>
    <row r="39" spans="1:22" ht="13.5">
      <c r="A39" s="47" t="s">
        <v>565</v>
      </c>
      <c r="B39" s="75" t="s">
        <v>83</v>
      </c>
      <c r="C39" s="76" t="s">
        <v>84</v>
      </c>
      <c r="D39" s="77">
        <v>847304274</v>
      </c>
      <c r="E39" s="78">
        <v>562500000</v>
      </c>
      <c r="F39" s="78">
        <v>110000000</v>
      </c>
      <c r="G39" s="78">
        <v>0</v>
      </c>
      <c r="H39" s="78">
        <v>0</v>
      </c>
      <c r="I39" s="78">
        <v>23541876</v>
      </c>
      <c r="J39" s="78">
        <v>249000000</v>
      </c>
      <c r="K39" s="78">
        <v>400681374</v>
      </c>
      <c r="L39" s="79">
        <v>2193027524</v>
      </c>
      <c r="M39" s="77">
        <v>584107613</v>
      </c>
      <c r="N39" s="78">
        <v>766232466</v>
      </c>
      <c r="O39" s="78">
        <v>278626049</v>
      </c>
      <c r="P39" s="78">
        <v>71175415</v>
      </c>
      <c r="Q39" s="78">
        <v>53984275</v>
      </c>
      <c r="R39" s="80"/>
      <c r="S39" s="78">
        <v>224542000</v>
      </c>
      <c r="T39" s="78">
        <v>233893400</v>
      </c>
      <c r="U39" s="81">
        <v>2212561218</v>
      </c>
      <c r="V39" s="82">
        <v>116556000</v>
      </c>
    </row>
    <row r="40" spans="1:22" ht="13.5">
      <c r="A40" s="47" t="s">
        <v>565</v>
      </c>
      <c r="B40" s="75" t="s">
        <v>391</v>
      </c>
      <c r="C40" s="76" t="s">
        <v>392</v>
      </c>
      <c r="D40" s="77">
        <v>65233943</v>
      </c>
      <c r="E40" s="78">
        <v>26854693</v>
      </c>
      <c r="F40" s="78">
        <v>10393054</v>
      </c>
      <c r="G40" s="78">
        <v>0</v>
      </c>
      <c r="H40" s="78">
        <v>0</v>
      </c>
      <c r="I40" s="78">
        <v>562940</v>
      </c>
      <c r="J40" s="78">
        <v>8999998</v>
      </c>
      <c r="K40" s="78">
        <v>82764842</v>
      </c>
      <c r="L40" s="79">
        <v>194809470</v>
      </c>
      <c r="M40" s="77">
        <v>21220553</v>
      </c>
      <c r="N40" s="78">
        <v>25823541</v>
      </c>
      <c r="O40" s="78">
        <v>20495407</v>
      </c>
      <c r="P40" s="78">
        <v>3208701</v>
      </c>
      <c r="Q40" s="78">
        <v>10304898</v>
      </c>
      <c r="R40" s="80"/>
      <c r="S40" s="78">
        <v>95710000</v>
      </c>
      <c r="T40" s="78">
        <v>39358883</v>
      </c>
      <c r="U40" s="81">
        <v>216121983</v>
      </c>
      <c r="V40" s="82">
        <v>26422000</v>
      </c>
    </row>
    <row r="41" spans="1:22" ht="13.5">
      <c r="A41" s="47" t="s">
        <v>565</v>
      </c>
      <c r="B41" s="75" t="s">
        <v>393</v>
      </c>
      <c r="C41" s="76" t="s">
        <v>394</v>
      </c>
      <c r="D41" s="77">
        <v>47011015</v>
      </c>
      <c r="E41" s="78">
        <v>21250000</v>
      </c>
      <c r="F41" s="78">
        <v>2550000</v>
      </c>
      <c r="G41" s="78">
        <v>0</v>
      </c>
      <c r="H41" s="78">
        <v>0</v>
      </c>
      <c r="I41" s="78">
        <v>0</v>
      </c>
      <c r="J41" s="78">
        <v>22874044</v>
      </c>
      <c r="K41" s="78">
        <v>38182507</v>
      </c>
      <c r="L41" s="79">
        <v>131867566</v>
      </c>
      <c r="M41" s="77">
        <v>11458584</v>
      </c>
      <c r="N41" s="78">
        <v>31300245</v>
      </c>
      <c r="O41" s="78">
        <v>10441873</v>
      </c>
      <c r="P41" s="78">
        <v>6235841</v>
      </c>
      <c r="Q41" s="78">
        <v>5740706</v>
      </c>
      <c r="R41" s="80"/>
      <c r="S41" s="78">
        <v>56123000</v>
      </c>
      <c r="T41" s="78">
        <v>12445052</v>
      </c>
      <c r="U41" s="81">
        <v>133745301</v>
      </c>
      <c r="V41" s="82">
        <v>32340000</v>
      </c>
    </row>
    <row r="42" spans="1:22" ht="13.5">
      <c r="A42" s="47" t="s">
        <v>565</v>
      </c>
      <c r="B42" s="75" t="s">
        <v>395</v>
      </c>
      <c r="C42" s="76" t="s">
        <v>396</v>
      </c>
      <c r="D42" s="77">
        <v>93294753</v>
      </c>
      <c r="E42" s="78">
        <v>90000000</v>
      </c>
      <c r="F42" s="78">
        <v>61427318</v>
      </c>
      <c r="G42" s="78">
        <v>0</v>
      </c>
      <c r="H42" s="78">
        <v>0</v>
      </c>
      <c r="I42" s="78">
        <v>150000</v>
      </c>
      <c r="J42" s="78">
        <v>30081118</v>
      </c>
      <c r="K42" s="78">
        <v>71667263</v>
      </c>
      <c r="L42" s="79">
        <v>346620452</v>
      </c>
      <c r="M42" s="77">
        <v>59315073</v>
      </c>
      <c r="N42" s="78">
        <v>106469645</v>
      </c>
      <c r="O42" s="78">
        <v>100084299</v>
      </c>
      <c r="P42" s="78">
        <v>5849904</v>
      </c>
      <c r="Q42" s="78">
        <v>2375404</v>
      </c>
      <c r="R42" s="80"/>
      <c r="S42" s="78">
        <v>116384000</v>
      </c>
      <c r="T42" s="78">
        <v>34453137</v>
      </c>
      <c r="U42" s="81">
        <v>424931462</v>
      </c>
      <c r="V42" s="82">
        <v>0</v>
      </c>
    </row>
    <row r="43" spans="1:22" ht="13.5">
      <c r="A43" s="47" t="s">
        <v>566</v>
      </c>
      <c r="B43" s="75" t="s">
        <v>560</v>
      </c>
      <c r="C43" s="76" t="s">
        <v>561</v>
      </c>
      <c r="D43" s="77">
        <v>89421180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50000</v>
      </c>
      <c r="K43" s="78">
        <v>57882348</v>
      </c>
      <c r="L43" s="79">
        <v>147353528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80"/>
      <c r="S43" s="78">
        <v>130702000</v>
      </c>
      <c r="T43" s="78">
        <v>7150110</v>
      </c>
      <c r="U43" s="81">
        <v>137852110</v>
      </c>
      <c r="V43" s="82">
        <v>0</v>
      </c>
    </row>
    <row r="44" spans="1:22" ht="12.75">
      <c r="A44" s="48"/>
      <c r="B44" s="83" t="s">
        <v>613</v>
      </c>
      <c r="C44" s="84"/>
      <c r="D44" s="85">
        <f aca="true" t="shared" si="4" ref="D44:V44">SUM(D39:D43)</f>
        <v>1142265165</v>
      </c>
      <c r="E44" s="86">
        <f t="shared" si="4"/>
        <v>700604693</v>
      </c>
      <c r="F44" s="86">
        <f t="shared" si="4"/>
        <v>184370372</v>
      </c>
      <c r="G44" s="86">
        <f t="shared" si="4"/>
        <v>0</v>
      </c>
      <c r="H44" s="86">
        <f t="shared" si="4"/>
        <v>0</v>
      </c>
      <c r="I44" s="86">
        <f t="shared" si="4"/>
        <v>24254816</v>
      </c>
      <c r="J44" s="86">
        <f t="shared" si="4"/>
        <v>311005160</v>
      </c>
      <c r="K44" s="86">
        <f t="shared" si="4"/>
        <v>651178334</v>
      </c>
      <c r="L44" s="87">
        <f t="shared" si="4"/>
        <v>3013678540</v>
      </c>
      <c r="M44" s="85">
        <f t="shared" si="4"/>
        <v>676101823</v>
      </c>
      <c r="N44" s="86">
        <f t="shared" si="4"/>
        <v>929825897</v>
      </c>
      <c r="O44" s="86">
        <f t="shared" si="4"/>
        <v>409647628</v>
      </c>
      <c r="P44" s="86">
        <f t="shared" si="4"/>
        <v>86469861</v>
      </c>
      <c r="Q44" s="86">
        <f t="shared" si="4"/>
        <v>72405283</v>
      </c>
      <c r="R44" s="86">
        <f t="shared" si="4"/>
        <v>0</v>
      </c>
      <c r="S44" s="86">
        <f t="shared" si="4"/>
        <v>623461000</v>
      </c>
      <c r="T44" s="86">
        <f t="shared" si="4"/>
        <v>327300582</v>
      </c>
      <c r="U44" s="88">
        <f t="shared" si="4"/>
        <v>3125212074</v>
      </c>
      <c r="V44" s="89">
        <f t="shared" si="4"/>
        <v>175318000</v>
      </c>
    </row>
    <row r="45" spans="1:22" ht="12.75">
      <c r="A45" s="49"/>
      <c r="B45" s="90" t="s">
        <v>614</v>
      </c>
      <c r="C45" s="91"/>
      <c r="D45" s="92">
        <f aca="true" t="shared" si="5" ref="D45:V45">SUM(D9:D12,D14:D20,D22:D30,D32:D37,D39:D43)</f>
        <v>3133790742</v>
      </c>
      <c r="E45" s="93">
        <f t="shared" si="5"/>
        <v>1669604880</v>
      </c>
      <c r="F45" s="93">
        <f t="shared" si="5"/>
        <v>304030151</v>
      </c>
      <c r="G45" s="93">
        <f t="shared" si="5"/>
        <v>0</v>
      </c>
      <c r="H45" s="93">
        <f t="shared" si="5"/>
        <v>0</v>
      </c>
      <c r="I45" s="93">
        <f t="shared" si="5"/>
        <v>131122047</v>
      </c>
      <c r="J45" s="93">
        <f t="shared" si="5"/>
        <v>609372660</v>
      </c>
      <c r="K45" s="93">
        <f t="shared" si="5"/>
        <v>2194857108</v>
      </c>
      <c r="L45" s="94">
        <f t="shared" si="5"/>
        <v>8042777588</v>
      </c>
      <c r="M45" s="92">
        <f t="shared" si="5"/>
        <v>1402495599</v>
      </c>
      <c r="N45" s="93">
        <f t="shared" si="5"/>
        <v>2158675411</v>
      </c>
      <c r="O45" s="93">
        <f t="shared" si="5"/>
        <v>850734491</v>
      </c>
      <c r="P45" s="93">
        <f t="shared" si="5"/>
        <v>315520157</v>
      </c>
      <c r="Q45" s="93">
        <f t="shared" si="5"/>
        <v>262951391</v>
      </c>
      <c r="R45" s="93">
        <f t="shared" si="5"/>
        <v>0</v>
      </c>
      <c r="S45" s="93">
        <f t="shared" si="5"/>
        <v>2197953962</v>
      </c>
      <c r="T45" s="93">
        <f t="shared" si="5"/>
        <v>824988573</v>
      </c>
      <c r="U45" s="95">
        <f t="shared" si="5"/>
        <v>8013319584</v>
      </c>
      <c r="V45" s="89">
        <f t="shared" si="5"/>
        <v>1002975547</v>
      </c>
    </row>
    <row r="46" spans="1:22" ht="13.5">
      <c r="A46" s="50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3.5">
      <c r="A47" s="51"/>
      <c r="B47" s="128" t="s">
        <v>42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615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565</v>
      </c>
      <c r="B9" s="75" t="s">
        <v>403</v>
      </c>
      <c r="C9" s="76" t="s">
        <v>404</v>
      </c>
      <c r="D9" s="77">
        <v>166646634</v>
      </c>
      <c r="E9" s="78">
        <v>0</v>
      </c>
      <c r="F9" s="78">
        <v>45551860</v>
      </c>
      <c r="G9" s="78">
        <v>0</v>
      </c>
      <c r="H9" s="78">
        <v>0</v>
      </c>
      <c r="I9" s="78">
        <v>0</v>
      </c>
      <c r="J9" s="78">
        <v>49984982</v>
      </c>
      <c r="K9" s="78">
        <v>199045252</v>
      </c>
      <c r="L9" s="79">
        <v>461228728</v>
      </c>
      <c r="M9" s="77">
        <v>46683534</v>
      </c>
      <c r="N9" s="78">
        <v>0</v>
      </c>
      <c r="O9" s="78">
        <v>31392998</v>
      </c>
      <c r="P9" s="78">
        <v>0</v>
      </c>
      <c r="Q9" s="78">
        <v>23052624</v>
      </c>
      <c r="R9" s="80"/>
      <c r="S9" s="78">
        <v>370105000</v>
      </c>
      <c r="T9" s="78">
        <v>29144154</v>
      </c>
      <c r="U9" s="81">
        <v>500378310</v>
      </c>
      <c r="V9" s="82">
        <v>198388000</v>
      </c>
    </row>
    <row r="10" spans="1:22" ht="13.5">
      <c r="A10" s="47" t="s">
        <v>565</v>
      </c>
      <c r="B10" s="75" t="s">
        <v>85</v>
      </c>
      <c r="C10" s="76" t="s">
        <v>86</v>
      </c>
      <c r="D10" s="77">
        <v>590435744</v>
      </c>
      <c r="E10" s="78">
        <v>480000000</v>
      </c>
      <c r="F10" s="78">
        <v>120000000</v>
      </c>
      <c r="G10" s="78">
        <v>0</v>
      </c>
      <c r="H10" s="78">
        <v>0</v>
      </c>
      <c r="I10" s="78">
        <v>135500100</v>
      </c>
      <c r="J10" s="78">
        <v>200000000</v>
      </c>
      <c r="K10" s="78">
        <v>936538525</v>
      </c>
      <c r="L10" s="79">
        <v>2462474369</v>
      </c>
      <c r="M10" s="77">
        <v>369015426</v>
      </c>
      <c r="N10" s="78">
        <v>469172473</v>
      </c>
      <c r="O10" s="78">
        <v>168860289</v>
      </c>
      <c r="P10" s="78">
        <v>55069712</v>
      </c>
      <c r="Q10" s="78">
        <v>57047027</v>
      </c>
      <c r="R10" s="80"/>
      <c r="S10" s="78">
        <v>788035583</v>
      </c>
      <c r="T10" s="78">
        <v>154011175</v>
      </c>
      <c r="U10" s="81">
        <v>2061211685</v>
      </c>
      <c r="V10" s="82">
        <v>281482417</v>
      </c>
    </row>
    <row r="11" spans="1:22" ht="13.5">
      <c r="A11" s="47" t="s">
        <v>565</v>
      </c>
      <c r="B11" s="75" t="s">
        <v>87</v>
      </c>
      <c r="C11" s="76" t="s">
        <v>88</v>
      </c>
      <c r="D11" s="77">
        <v>856704607</v>
      </c>
      <c r="E11" s="78">
        <v>1076054953</v>
      </c>
      <c r="F11" s="78">
        <v>282363941</v>
      </c>
      <c r="G11" s="78">
        <v>0</v>
      </c>
      <c r="H11" s="78">
        <v>0</v>
      </c>
      <c r="I11" s="78">
        <v>43444262</v>
      </c>
      <c r="J11" s="78">
        <v>898086851</v>
      </c>
      <c r="K11" s="78">
        <v>1169435791</v>
      </c>
      <c r="L11" s="79">
        <v>4326090405</v>
      </c>
      <c r="M11" s="77">
        <v>398240441</v>
      </c>
      <c r="N11" s="78">
        <v>2312533599</v>
      </c>
      <c r="O11" s="78">
        <v>499243922</v>
      </c>
      <c r="P11" s="78">
        <v>378176272</v>
      </c>
      <c r="Q11" s="78">
        <v>150032278</v>
      </c>
      <c r="R11" s="80"/>
      <c r="S11" s="78">
        <v>868506003</v>
      </c>
      <c r="T11" s="78">
        <v>584016399</v>
      </c>
      <c r="U11" s="81">
        <v>5190748914</v>
      </c>
      <c r="V11" s="82">
        <v>459085996</v>
      </c>
    </row>
    <row r="12" spans="1:22" ht="13.5">
      <c r="A12" s="47" t="s">
        <v>565</v>
      </c>
      <c r="B12" s="75" t="s">
        <v>405</v>
      </c>
      <c r="C12" s="76" t="s">
        <v>406</v>
      </c>
      <c r="D12" s="77">
        <v>66647269</v>
      </c>
      <c r="E12" s="78">
        <v>30589429</v>
      </c>
      <c r="F12" s="78">
        <v>1285841</v>
      </c>
      <c r="G12" s="78">
        <v>0</v>
      </c>
      <c r="H12" s="78">
        <v>0</v>
      </c>
      <c r="I12" s="78">
        <v>1713839</v>
      </c>
      <c r="J12" s="78">
        <v>37807891</v>
      </c>
      <c r="K12" s="78">
        <v>102844921</v>
      </c>
      <c r="L12" s="79">
        <v>240889190</v>
      </c>
      <c r="M12" s="77">
        <v>6886633</v>
      </c>
      <c r="N12" s="78">
        <v>45349400</v>
      </c>
      <c r="O12" s="78">
        <v>8072061</v>
      </c>
      <c r="P12" s="78">
        <v>5085651</v>
      </c>
      <c r="Q12" s="78">
        <v>1535573</v>
      </c>
      <c r="R12" s="80"/>
      <c r="S12" s="78">
        <v>104636850</v>
      </c>
      <c r="T12" s="78">
        <v>80030381</v>
      </c>
      <c r="U12" s="81">
        <v>251596549</v>
      </c>
      <c r="V12" s="82">
        <v>0</v>
      </c>
    </row>
    <row r="13" spans="1:22" ht="13.5">
      <c r="A13" s="47" t="s">
        <v>565</v>
      </c>
      <c r="B13" s="75" t="s">
        <v>407</v>
      </c>
      <c r="C13" s="76" t="s">
        <v>408</v>
      </c>
      <c r="D13" s="77">
        <v>295650521</v>
      </c>
      <c r="E13" s="78">
        <v>8000000</v>
      </c>
      <c r="F13" s="78">
        <v>75000000</v>
      </c>
      <c r="G13" s="78">
        <v>0</v>
      </c>
      <c r="H13" s="78">
        <v>0</v>
      </c>
      <c r="I13" s="78">
        <v>3043808</v>
      </c>
      <c r="J13" s="78">
        <v>194602817</v>
      </c>
      <c r="K13" s="78">
        <v>278680116</v>
      </c>
      <c r="L13" s="79">
        <v>854977262</v>
      </c>
      <c r="M13" s="77">
        <v>148602075</v>
      </c>
      <c r="N13" s="78">
        <v>0</v>
      </c>
      <c r="O13" s="78">
        <v>171527615</v>
      </c>
      <c r="P13" s="78">
        <v>2490398</v>
      </c>
      <c r="Q13" s="78">
        <v>12474707</v>
      </c>
      <c r="R13" s="80"/>
      <c r="S13" s="78">
        <v>467694767</v>
      </c>
      <c r="T13" s="78">
        <v>72991050</v>
      </c>
      <c r="U13" s="81">
        <v>875780612</v>
      </c>
      <c r="V13" s="82">
        <v>202495233</v>
      </c>
    </row>
    <row r="14" spans="1:22" ht="13.5">
      <c r="A14" s="47" t="s">
        <v>566</v>
      </c>
      <c r="B14" s="75" t="s">
        <v>530</v>
      </c>
      <c r="C14" s="76" t="s">
        <v>531</v>
      </c>
      <c r="D14" s="77">
        <v>223652575</v>
      </c>
      <c r="E14" s="78">
        <v>0</v>
      </c>
      <c r="F14" s="78">
        <v>0</v>
      </c>
      <c r="G14" s="78">
        <v>0</v>
      </c>
      <c r="H14" s="78">
        <v>0</v>
      </c>
      <c r="I14" s="78">
        <v>500000</v>
      </c>
      <c r="J14" s="78">
        <v>0</v>
      </c>
      <c r="K14" s="78">
        <v>64084822</v>
      </c>
      <c r="L14" s="79">
        <v>288237397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80"/>
      <c r="S14" s="78">
        <v>356512000</v>
      </c>
      <c r="T14" s="78">
        <v>910000</v>
      </c>
      <c r="U14" s="81">
        <v>357422000</v>
      </c>
      <c r="V14" s="82">
        <v>2383000</v>
      </c>
    </row>
    <row r="15" spans="1:22" ht="12.75">
      <c r="A15" s="48"/>
      <c r="B15" s="83" t="s">
        <v>616</v>
      </c>
      <c r="C15" s="84"/>
      <c r="D15" s="85">
        <f aca="true" t="shared" si="0" ref="D15:V15">SUM(D9:D14)</f>
        <v>2199737350</v>
      </c>
      <c r="E15" s="86">
        <f t="shared" si="0"/>
        <v>1594644382</v>
      </c>
      <c r="F15" s="86">
        <f t="shared" si="0"/>
        <v>524201642</v>
      </c>
      <c r="G15" s="86">
        <f t="shared" si="0"/>
        <v>0</v>
      </c>
      <c r="H15" s="86">
        <f t="shared" si="0"/>
        <v>0</v>
      </c>
      <c r="I15" s="86">
        <f t="shared" si="0"/>
        <v>184202009</v>
      </c>
      <c r="J15" s="86">
        <f t="shared" si="0"/>
        <v>1380482541</v>
      </c>
      <c r="K15" s="86">
        <f t="shared" si="0"/>
        <v>2750629427</v>
      </c>
      <c r="L15" s="87">
        <f t="shared" si="0"/>
        <v>8633897351</v>
      </c>
      <c r="M15" s="85">
        <f t="shared" si="0"/>
        <v>969428109</v>
      </c>
      <c r="N15" s="86">
        <f t="shared" si="0"/>
        <v>2827055472</v>
      </c>
      <c r="O15" s="86">
        <f t="shared" si="0"/>
        <v>879096885</v>
      </c>
      <c r="P15" s="86">
        <f t="shared" si="0"/>
        <v>440822033</v>
      </c>
      <c r="Q15" s="86">
        <f t="shared" si="0"/>
        <v>244142209</v>
      </c>
      <c r="R15" s="86">
        <f t="shared" si="0"/>
        <v>0</v>
      </c>
      <c r="S15" s="86">
        <f t="shared" si="0"/>
        <v>2955490203</v>
      </c>
      <c r="T15" s="86">
        <f t="shared" si="0"/>
        <v>921103159</v>
      </c>
      <c r="U15" s="88">
        <f t="shared" si="0"/>
        <v>9237138070</v>
      </c>
      <c r="V15" s="89">
        <f t="shared" si="0"/>
        <v>1143834646</v>
      </c>
    </row>
    <row r="16" spans="1:22" ht="13.5">
      <c r="A16" s="47" t="s">
        <v>565</v>
      </c>
      <c r="B16" s="75" t="s">
        <v>409</v>
      </c>
      <c r="C16" s="76" t="s">
        <v>410</v>
      </c>
      <c r="D16" s="77">
        <v>102257396</v>
      </c>
      <c r="E16" s="78">
        <v>0</v>
      </c>
      <c r="F16" s="78">
        <v>0</v>
      </c>
      <c r="G16" s="78">
        <v>0</v>
      </c>
      <c r="H16" s="78">
        <v>0</v>
      </c>
      <c r="I16" s="78">
        <v>60000</v>
      </c>
      <c r="J16" s="78">
        <v>4200000</v>
      </c>
      <c r="K16" s="78">
        <v>69252457</v>
      </c>
      <c r="L16" s="79">
        <v>175769853</v>
      </c>
      <c r="M16" s="77">
        <v>24480254</v>
      </c>
      <c r="N16" s="78">
        <v>0</v>
      </c>
      <c r="O16" s="78">
        <v>0</v>
      </c>
      <c r="P16" s="78">
        <v>0</v>
      </c>
      <c r="Q16" s="78">
        <v>0</v>
      </c>
      <c r="R16" s="80"/>
      <c r="S16" s="78">
        <v>115743512</v>
      </c>
      <c r="T16" s="78">
        <v>4507287</v>
      </c>
      <c r="U16" s="81">
        <v>144731053</v>
      </c>
      <c r="V16" s="82">
        <v>29224000</v>
      </c>
    </row>
    <row r="17" spans="1:22" ht="13.5">
      <c r="A17" s="47" t="s">
        <v>565</v>
      </c>
      <c r="B17" s="75" t="s">
        <v>411</v>
      </c>
      <c r="C17" s="76" t="s">
        <v>412</v>
      </c>
      <c r="D17" s="77">
        <v>109041078</v>
      </c>
      <c r="E17" s="78">
        <v>35800000</v>
      </c>
      <c r="F17" s="78">
        <v>445193</v>
      </c>
      <c r="G17" s="78">
        <v>0</v>
      </c>
      <c r="H17" s="78">
        <v>0</v>
      </c>
      <c r="I17" s="78">
        <v>0</v>
      </c>
      <c r="J17" s="78">
        <v>21725000</v>
      </c>
      <c r="K17" s="78">
        <v>70249336</v>
      </c>
      <c r="L17" s="79">
        <v>237260607</v>
      </c>
      <c r="M17" s="77">
        <v>33363048</v>
      </c>
      <c r="N17" s="78">
        <v>45326372</v>
      </c>
      <c r="O17" s="78">
        <v>7666803</v>
      </c>
      <c r="P17" s="78">
        <v>12996434</v>
      </c>
      <c r="Q17" s="78">
        <v>11686871</v>
      </c>
      <c r="R17" s="80"/>
      <c r="S17" s="78">
        <v>156857000</v>
      </c>
      <c r="T17" s="78">
        <v>3546185</v>
      </c>
      <c r="U17" s="81">
        <v>271442713</v>
      </c>
      <c r="V17" s="82">
        <v>15325000</v>
      </c>
    </row>
    <row r="18" spans="1:22" ht="13.5">
      <c r="A18" s="47" t="s">
        <v>565</v>
      </c>
      <c r="B18" s="75" t="s">
        <v>413</v>
      </c>
      <c r="C18" s="76" t="s">
        <v>414</v>
      </c>
      <c r="D18" s="77">
        <v>322355316</v>
      </c>
      <c r="E18" s="78">
        <v>33883080</v>
      </c>
      <c r="F18" s="78">
        <v>54500004</v>
      </c>
      <c r="G18" s="78">
        <v>0</v>
      </c>
      <c r="H18" s="78">
        <v>0</v>
      </c>
      <c r="I18" s="78">
        <v>2640768</v>
      </c>
      <c r="J18" s="78">
        <v>284226420</v>
      </c>
      <c r="K18" s="78">
        <v>220115460</v>
      </c>
      <c r="L18" s="79">
        <v>917721048</v>
      </c>
      <c r="M18" s="77">
        <v>374023212</v>
      </c>
      <c r="N18" s="78">
        <v>0</v>
      </c>
      <c r="O18" s="78">
        <v>158126412</v>
      </c>
      <c r="P18" s="78">
        <v>47058540</v>
      </c>
      <c r="Q18" s="78">
        <v>42065928</v>
      </c>
      <c r="R18" s="80"/>
      <c r="S18" s="78">
        <v>294120996</v>
      </c>
      <c r="T18" s="78">
        <v>128894820</v>
      </c>
      <c r="U18" s="81">
        <v>1044289908</v>
      </c>
      <c r="V18" s="82">
        <v>80825004</v>
      </c>
    </row>
    <row r="19" spans="1:22" ht="13.5">
      <c r="A19" s="47" t="s">
        <v>565</v>
      </c>
      <c r="B19" s="75" t="s">
        <v>415</v>
      </c>
      <c r="C19" s="76" t="s">
        <v>416</v>
      </c>
      <c r="D19" s="77">
        <v>196608170</v>
      </c>
      <c r="E19" s="78">
        <v>181000000</v>
      </c>
      <c r="F19" s="78">
        <v>0</v>
      </c>
      <c r="G19" s="78">
        <v>0</v>
      </c>
      <c r="H19" s="78">
        <v>0</v>
      </c>
      <c r="I19" s="78">
        <v>412000</v>
      </c>
      <c r="J19" s="78">
        <v>142364013</v>
      </c>
      <c r="K19" s="78">
        <v>86946462</v>
      </c>
      <c r="L19" s="79">
        <v>607330645</v>
      </c>
      <c r="M19" s="77">
        <v>62766548</v>
      </c>
      <c r="N19" s="78">
        <v>159163089</v>
      </c>
      <c r="O19" s="78">
        <v>41992957</v>
      </c>
      <c r="P19" s="78">
        <v>21807668</v>
      </c>
      <c r="Q19" s="78">
        <v>11733255</v>
      </c>
      <c r="R19" s="80"/>
      <c r="S19" s="78">
        <v>144783650</v>
      </c>
      <c r="T19" s="78">
        <v>89556338</v>
      </c>
      <c r="U19" s="81">
        <v>531803505</v>
      </c>
      <c r="V19" s="82">
        <v>46612000</v>
      </c>
    </row>
    <row r="20" spans="1:22" ht="13.5">
      <c r="A20" s="47" t="s">
        <v>565</v>
      </c>
      <c r="B20" s="75" t="s">
        <v>417</v>
      </c>
      <c r="C20" s="76" t="s">
        <v>418</v>
      </c>
      <c r="D20" s="77">
        <v>148414537</v>
      </c>
      <c r="E20" s="78">
        <v>58536160</v>
      </c>
      <c r="F20" s="78">
        <v>75000</v>
      </c>
      <c r="G20" s="78">
        <v>0</v>
      </c>
      <c r="H20" s="78">
        <v>0</v>
      </c>
      <c r="I20" s="78">
        <v>0</v>
      </c>
      <c r="J20" s="78">
        <v>40863785</v>
      </c>
      <c r="K20" s="78">
        <v>156263935</v>
      </c>
      <c r="L20" s="79">
        <v>404153417</v>
      </c>
      <c r="M20" s="77">
        <v>68931629</v>
      </c>
      <c r="N20" s="78">
        <v>90205970</v>
      </c>
      <c r="O20" s="78">
        <v>21924415</v>
      </c>
      <c r="P20" s="78">
        <v>4414223</v>
      </c>
      <c r="Q20" s="78">
        <v>22111396</v>
      </c>
      <c r="R20" s="80"/>
      <c r="S20" s="78">
        <v>227754006</v>
      </c>
      <c r="T20" s="78">
        <v>22360198</v>
      </c>
      <c r="U20" s="81">
        <v>457701837</v>
      </c>
      <c r="V20" s="82">
        <v>0</v>
      </c>
    </row>
    <row r="21" spans="1:22" ht="13.5">
      <c r="A21" s="47" t="s">
        <v>566</v>
      </c>
      <c r="B21" s="75" t="s">
        <v>532</v>
      </c>
      <c r="C21" s="76" t="s">
        <v>533</v>
      </c>
      <c r="D21" s="77">
        <v>400783521</v>
      </c>
      <c r="E21" s="78">
        <v>0</v>
      </c>
      <c r="F21" s="78">
        <v>18500000</v>
      </c>
      <c r="G21" s="78">
        <v>0</v>
      </c>
      <c r="H21" s="78">
        <v>0</v>
      </c>
      <c r="I21" s="78">
        <v>0</v>
      </c>
      <c r="J21" s="78">
        <v>0</v>
      </c>
      <c r="K21" s="78">
        <v>540086431</v>
      </c>
      <c r="L21" s="79">
        <v>959369952</v>
      </c>
      <c r="M21" s="77">
        <v>0</v>
      </c>
      <c r="N21" s="78">
        <v>0</v>
      </c>
      <c r="O21" s="78">
        <v>134124</v>
      </c>
      <c r="P21" s="78">
        <v>114310</v>
      </c>
      <c r="Q21" s="78">
        <v>0</v>
      </c>
      <c r="R21" s="80"/>
      <c r="S21" s="78">
        <v>920804000</v>
      </c>
      <c r="T21" s="78">
        <v>508465</v>
      </c>
      <c r="U21" s="81">
        <v>921560899</v>
      </c>
      <c r="V21" s="82">
        <v>299937000</v>
      </c>
    </row>
    <row r="22" spans="1:22" ht="12.75">
      <c r="A22" s="48"/>
      <c r="B22" s="83" t="s">
        <v>617</v>
      </c>
      <c r="C22" s="84"/>
      <c r="D22" s="85">
        <f aca="true" t="shared" si="1" ref="D22:V22">SUM(D16:D21)</f>
        <v>1279460018</v>
      </c>
      <c r="E22" s="86">
        <f t="shared" si="1"/>
        <v>309219240</v>
      </c>
      <c r="F22" s="86">
        <f t="shared" si="1"/>
        <v>73520197</v>
      </c>
      <c r="G22" s="86">
        <f t="shared" si="1"/>
        <v>0</v>
      </c>
      <c r="H22" s="86">
        <f t="shared" si="1"/>
        <v>0</v>
      </c>
      <c r="I22" s="86">
        <f t="shared" si="1"/>
        <v>3112768</v>
      </c>
      <c r="J22" s="86">
        <f t="shared" si="1"/>
        <v>493379218</v>
      </c>
      <c r="K22" s="86">
        <f t="shared" si="1"/>
        <v>1142914081</v>
      </c>
      <c r="L22" s="87">
        <f t="shared" si="1"/>
        <v>3301605522</v>
      </c>
      <c r="M22" s="85">
        <f t="shared" si="1"/>
        <v>563564691</v>
      </c>
      <c r="N22" s="86">
        <f t="shared" si="1"/>
        <v>294695431</v>
      </c>
      <c r="O22" s="86">
        <f t="shared" si="1"/>
        <v>229844711</v>
      </c>
      <c r="P22" s="86">
        <f t="shared" si="1"/>
        <v>86391175</v>
      </c>
      <c r="Q22" s="86">
        <f t="shared" si="1"/>
        <v>87597450</v>
      </c>
      <c r="R22" s="86">
        <f t="shared" si="1"/>
        <v>0</v>
      </c>
      <c r="S22" s="86">
        <f t="shared" si="1"/>
        <v>1860063164</v>
      </c>
      <c r="T22" s="86">
        <f t="shared" si="1"/>
        <v>249373293</v>
      </c>
      <c r="U22" s="88">
        <f t="shared" si="1"/>
        <v>3371529915</v>
      </c>
      <c r="V22" s="89">
        <f t="shared" si="1"/>
        <v>471923004</v>
      </c>
    </row>
    <row r="23" spans="1:22" ht="13.5">
      <c r="A23" s="47" t="s">
        <v>565</v>
      </c>
      <c r="B23" s="75" t="s">
        <v>419</v>
      </c>
      <c r="C23" s="76" t="s">
        <v>420</v>
      </c>
      <c r="D23" s="77">
        <v>207974681</v>
      </c>
      <c r="E23" s="78">
        <v>128672000</v>
      </c>
      <c r="F23" s="78">
        <v>0</v>
      </c>
      <c r="G23" s="78">
        <v>0</v>
      </c>
      <c r="H23" s="78">
        <v>0</v>
      </c>
      <c r="I23" s="78">
        <v>14483692</v>
      </c>
      <c r="J23" s="78">
        <v>15225510</v>
      </c>
      <c r="K23" s="78">
        <v>99603455</v>
      </c>
      <c r="L23" s="79">
        <v>465959338</v>
      </c>
      <c r="M23" s="77">
        <v>55458014</v>
      </c>
      <c r="N23" s="78">
        <v>147963053</v>
      </c>
      <c r="O23" s="78">
        <v>26512230</v>
      </c>
      <c r="P23" s="78">
        <v>25581620</v>
      </c>
      <c r="Q23" s="78">
        <v>23321384</v>
      </c>
      <c r="R23" s="80"/>
      <c r="S23" s="78">
        <v>62084000</v>
      </c>
      <c r="T23" s="78">
        <v>36080021</v>
      </c>
      <c r="U23" s="81">
        <v>377000322</v>
      </c>
      <c r="V23" s="82">
        <v>24407000</v>
      </c>
    </row>
    <row r="24" spans="1:22" ht="13.5">
      <c r="A24" s="47" t="s">
        <v>565</v>
      </c>
      <c r="B24" s="75" t="s">
        <v>421</v>
      </c>
      <c r="C24" s="76" t="s">
        <v>422</v>
      </c>
      <c r="D24" s="77">
        <v>66754268</v>
      </c>
      <c r="E24" s="78">
        <v>27000000</v>
      </c>
      <c r="F24" s="78">
        <v>0</v>
      </c>
      <c r="G24" s="78">
        <v>0</v>
      </c>
      <c r="H24" s="78">
        <v>0</v>
      </c>
      <c r="I24" s="78">
        <v>8000000</v>
      </c>
      <c r="J24" s="78">
        <v>26647500</v>
      </c>
      <c r="K24" s="78">
        <v>39514953</v>
      </c>
      <c r="L24" s="79">
        <v>167916721</v>
      </c>
      <c r="M24" s="77">
        <v>18941124</v>
      </c>
      <c r="N24" s="78">
        <v>27378654</v>
      </c>
      <c r="O24" s="78">
        <v>11615784</v>
      </c>
      <c r="P24" s="78">
        <v>12847413</v>
      </c>
      <c r="Q24" s="78">
        <v>8214174</v>
      </c>
      <c r="R24" s="80"/>
      <c r="S24" s="78">
        <v>75819000</v>
      </c>
      <c r="T24" s="78">
        <v>18496438</v>
      </c>
      <c r="U24" s="81">
        <v>173312587</v>
      </c>
      <c r="V24" s="82">
        <v>25818000</v>
      </c>
    </row>
    <row r="25" spans="1:22" ht="13.5">
      <c r="A25" s="47" t="s">
        <v>565</v>
      </c>
      <c r="B25" s="75" t="s">
        <v>423</v>
      </c>
      <c r="C25" s="76" t="s">
        <v>424</v>
      </c>
      <c r="D25" s="77">
        <v>136132102</v>
      </c>
      <c r="E25" s="78">
        <v>7764000</v>
      </c>
      <c r="F25" s="78">
        <v>300000</v>
      </c>
      <c r="G25" s="78">
        <v>0</v>
      </c>
      <c r="H25" s="78">
        <v>0</v>
      </c>
      <c r="I25" s="78">
        <v>765320</v>
      </c>
      <c r="J25" s="78">
        <v>5000000</v>
      </c>
      <c r="K25" s="78">
        <v>135797643</v>
      </c>
      <c r="L25" s="79">
        <v>285759065</v>
      </c>
      <c r="M25" s="77">
        <v>36400000</v>
      </c>
      <c r="N25" s="78">
        <v>4286182</v>
      </c>
      <c r="O25" s="78">
        <v>923320</v>
      </c>
      <c r="P25" s="78">
        <v>2249320</v>
      </c>
      <c r="Q25" s="78">
        <v>3710000</v>
      </c>
      <c r="R25" s="80"/>
      <c r="S25" s="78">
        <v>214465050</v>
      </c>
      <c r="T25" s="78">
        <v>24312159</v>
      </c>
      <c r="U25" s="81">
        <v>286346031</v>
      </c>
      <c r="V25" s="82">
        <v>44932150</v>
      </c>
    </row>
    <row r="26" spans="1:22" ht="13.5">
      <c r="A26" s="47" t="s">
        <v>565</v>
      </c>
      <c r="B26" s="75" t="s">
        <v>425</v>
      </c>
      <c r="C26" s="76" t="s">
        <v>426</v>
      </c>
      <c r="D26" s="77">
        <v>78615589</v>
      </c>
      <c r="E26" s="78">
        <v>55637352</v>
      </c>
      <c r="F26" s="78">
        <v>0</v>
      </c>
      <c r="G26" s="78">
        <v>0</v>
      </c>
      <c r="H26" s="78">
        <v>0</v>
      </c>
      <c r="I26" s="78">
        <v>2017957</v>
      </c>
      <c r="J26" s="78">
        <v>98673178</v>
      </c>
      <c r="K26" s="78">
        <v>85094313</v>
      </c>
      <c r="L26" s="79">
        <v>320038389</v>
      </c>
      <c r="M26" s="77">
        <v>44358526</v>
      </c>
      <c r="N26" s="78">
        <v>104138710</v>
      </c>
      <c r="O26" s="78">
        <v>46120050</v>
      </c>
      <c r="P26" s="78">
        <v>26778303</v>
      </c>
      <c r="Q26" s="78">
        <v>21460870</v>
      </c>
      <c r="R26" s="80"/>
      <c r="S26" s="78">
        <v>67624000</v>
      </c>
      <c r="T26" s="78">
        <v>48191918</v>
      </c>
      <c r="U26" s="81">
        <v>358672377</v>
      </c>
      <c r="V26" s="82">
        <v>14722000</v>
      </c>
    </row>
    <row r="27" spans="1:22" ht="13.5">
      <c r="A27" s="47" t="s">
        <v>565</v>
      </c>
      <c r="B27" s="75" t="s">
        <v>427</v>
      </c>
      <c r="C27" s="76" t="s">
        <v>428</v>
      </c>
      <c r="D27" s="77">
        <v>61203643</v>
      </c>
      <c r="E27" s="78">
        <v>0</v>
      </c>
      <c r="F27" s="78">
        <v>0</v>
      </c>
      <c r="G27" s="78">
        <v>0</v>
      </c>
      <c r="H27" s="78">
        <v>0</v>
      </c>
      <c r="I27" s="78">
        <v>420000</v>
      </c>
      <c r="J27" s="78">
        <v>5500000</v>
      </c>
      <c r="K27" s="78">
        <v>114309260</v>
      </c>
      <c r="L27" s="79">
        <v>181432903</v>
      </c>
      <c r="M27" s="77">
        <v>33272740</v>
      </c>
      <c r="N27" s="78">
        <v>0</v>
      </c>
      <c r="O27" s="78">
        <v>0</v>
      </c>
      <c r="P27" s="78">
        <v>0</v>
      </c>
      <c r="Q27" s="78">
        <v>0</v>
      </c>
      <c r="R27" s="80"/>
      <c r="S27" s="78">
        <v>132185050</v>
      </c>
      <c r="T27" s="78">
        <v>7100000</v>
      </c>
      <c r="U27" s="81">
        <v>172557790</v>
      </c>
      <c r="V27" s="82">
        <v>38345950</v>
      </c>
    </row>
    <row r="28" spans="1:22" ht="13.5">
      <c r="A28" s="47" t="s">
        <v>566</v>
      </c>
      <c r="B28" s="75" t="s">
        <v>534</v>
      </c>
      <c r="C28" s="76" t="s">
        <v>535</v>
      </c>
      <c r="D28" s="77">
        <v>170374808</v>
      </c>
      <c r="E28" s="78">
        <v>0</v>
      </c>
      <c r="F28" s="78">
        <v>103164247</v>
      </c>
      <c r="G28" s="78">
        <v>0</v>
      </c>
      <c r="H28" s="78">
        <v>0</v>
      </c>
      <c r="I28" s="78">
        <v>13068000</v>
      </c>
      <c r="J28" s="78">
        <v>1800000</v>
      </c>
      <c r="K28" s="78">
        <v>94098571</v>
      </c>
      <c r="L28" s="79">
        <v>382505626</v>
      </c>
      <c r="M28" s="77">
        <v>0</v>
      </c>
      <c r="N28" s="78">
        <v>0</v>
      </c>
      <c r="O28" s="78">
        <v>0</v>
      </c>
      <c r="P28" s="78">
        <v>0</v>
      </c>
      <c r="Q28" s="78">
        <v>0</v>
      </c>
      <c r="R28" s="80"/>
      <c r="S28" s="78">
        <v>393634000</v>
      </c>
      <c r="T28" s="78">
        <v>12845640</v>
      </c>
      <c r="U28" s="81">
        <v>406479640</v>
      </c>
      <c r="V28" s="82">
        <v>342623000</v>
      </c>
    </row>
    <row r="29" spans="1:22" ht="12.75">
      <c r="A29" s="48"/>
      <c r="B29" s="83" t="s">
        <v>618</v>
      </c>
      <c r="C29" s="84"/>
      <c r="D29" s="85">
        <f aca="true" t="shared" si="2" ref="D29:V29">SUM(D23:D28)</f>
        <v>721055091</v>
      </c>
      <c r="E29" s="86">
        <f t="shared" si="2"/>
        <v>219073352</v>
      </c>
      <c r="F29" s="86">
        <f t="shared" si="2"/>
        <v>103464247</v>
      </c>
      <c r="G29" s="86">
        <f t="shared" si="2"/>
        <v>0</v>
      </c>
      <c r="H29" s="86">
        <f t="shared" si="2"/>
        <v>0</v>
      </c>
      <c r="I29" s="86">
        <f t="shared" si="2"/>
        <v>38754969</v>
      </c>
      <c r="J29" s="86">
        <f t="shared" si="2"/>
        <v>152846188</v>
      </c>
      <c r="K29" s="86">
        <f t="shared" si="2"/>
        <v>568418195</v>
      </c>
      <c r="L29" s="87">
        <f t="shared" si="2"/>
        <v>1803612042</v>
      </c>
      <c r="M29" s="85">
        <f t="shared" si="2"/>
        <v>188430404</v>
      </c>
      <c r="N29" s="86">
        <f t="shared" si="2"/>
        <v>283766599</v>
      </c>
      <c r="O29" s="86">
        <f t="shared" si="2"/>
        <v>85171384</v>
      </c>
      <c r="P29" s="86">
        <f t="shared" si="2"/>
        <v>67456656</v>
      </c>
      <c r="Q29" s="86">
        <f t="shared" si="2"/>
        <v>56706428</v>
      </c>
      <c r="R29" s="86">
        <f t="shared" si="2"/>
        <v>0</v>
      </c>
      <c r="S29" s="86">
        <f t="shared" si="2"/>
        <v>945811100</v>
      </c>
      <c r="T29" s="86">
        <f t="shared" si="2"/>
        <v>147026176</v>
      </c>
      <c r="U29" s="88">
        <f t="shared" si="2"/>
        <v>1774368747</v>
      </c>
      <c r="V29" s="89">
        <f t="shared" si="2"/>
        <v>490848100</v>
      </c>
    </row>
    <row r="30" spans="1:22" ht="13.5">
      <c r="A30" s="47" t="s">
        <v>565</v>
      </c>
      <c r="B30" s="75" t="s">
        <v>89</v>
      </c>
      <c r="C30" s="76" t="s">
        <v>90</v>
      </c>
      <c r="D30" s="77">
        <v>688470600</v>
      </c>
      <c r="E30" s="78">
        <v>600626280</v>
      </c>
      <c r="F30" s="78">
        <v>339927000</v>
      </c>
      <c r="G30" s="78">
        <v>0</v>
      </c>
      <c r="H30" s="78">
        <v>0</v>
      </c>
      <c r="I30" s="78">
        <v>3537000</v>
      </c>
      <c r="J30" s="78">
        <v>968658700</v>
      </c>
      <c r="K30" s="78">
        <v>781154359</v>
      </c>
      <c r="L30" s="79">
        <v>3382373939</v>
      </c>
      <c r="M30" s="77">
        <v>480059797</v>
      </c>
      <c r="N30" s="78">
        <v>994684097</v>
      </c>
      <c r="O30" s="78">
        <v>674305621</v>
      </c>
      <c r="P30" s="78">
        <v>123230081</v>
      </c>
      <c r="Q30" s="78">
        <v>149367156</v>
      </c>
      <c r="R30" s="80"/>
      <c r="S30" s="78">
        <v>480795700</v>
      </c>
      <c r="T30" s="78">
        <v>496699226</v>
      </c>
      <c r="U30" s="81">
        <v>3399141678</v>
      </c>
      <c r="V30" s="82">
        <v>162800300</v>
      </c>
    </row>
    <row r="31" spans="1:22" ht="13.5">
      <c r="A31" s="47" t="s">
        <v>565</v>
      </c>
      <c r="B31" s="75" t="s">
        <v>429</v>
      </c>
      <c r="C31" s="76" t="s">
        <v>430</v>
      </c>
      <c r="D31" s="77">
        <v>117164605</v>
      </c>
      <c r="E31" s="78">
        <v>0</v>
      </c>
      <c r="F31" s="78">
        <v>0</v>
      </c>
      <c r="G31" s="78">
        <v>0</v>
      </c>
      <c r="H31" s="78">
        <v>0</v>
      </c>
      <c r="I31" s="78">
        <v>1716000</v>
      </c>
      <c r="J31" s="78">
        <v>0</v>
      </c>
      <c r="K31" s="78">
        <v>49208000</v>
      </c>
      <c r="L31" s="79">
        <v>168088605</v>
      </c>
      <c r="M31" s="77">
        <v>44380000</v>
      </c>
      <c r="N31" s="78">
        <v>65273856</v>
      </c>
      <c r="O31" s="78">
        <v>77240000</v>
      </c>
      <c r="P31" s="78">
        <v>32222553</v>
      </c>
      <c r="Q31" s="78">
        <v>14320000</v>
      </c>
      <c r="R31" s="80"/>
      <c r="S31" s="78">
        <v>170299000</v>
      </c>
      <c r="T31" s="78">
        <v>108161572</v>
      </c>
      <c r="U31" s="81">
        <v>511896981</v>
      </c>
      <c r="V31" s="82">
        <v>0</v>
      </c>
    </row>
    <row r="32" spans="1:22" ht="13.5">
      <c r="A32" s="47" t="s">
        <v>565</v>
      </c>
      <c r="B32" s="75" t="s">
        <v>91</v>
      </c>
      <c r="C32" s="76" t="s">
        <v>92</v>
      </c>
      <c r="D32" s="77">
        <v>578735106</v>
      </c>
      <c r="E32" s="78">
        <v>589577400</v>
      </c>
      <c r="F32" s="78">
        <v>28200000</v>
      </c>
      <c r="G32" s="78">
        <v>0</v>
      </c>
      <c r="H32" s="78">
        <v>0</v>
      </c>
      <c r="I32" s="78">
        <v>40000</v>
      </c>
      <c r="J32" s="78">
        <v>305152722</v>
      </c>
      <c r="K32" s="78">
        <v>590259927</v>
      </c>
      <c r="L32" s="79">
        <v>2091965155</v>
      </c>
      <c r="M32" s="77">
        <v>191817346</v>
      </c>
      <c r="N32" s="78">
        <v>822346600</v>
      </c>
      <c r="O32" s="78">
        <v>108540000</v>
      </c>
      <c r="P32" s="78">
        <v>67700700</v>
      </c>
      <c r="Q32" s="78">
        <v>44768000</v>
      </c>
      <c r="R32" s="80"/>
      <c r="S32" s="78">
        <v>293064250</v>
      </c>
      <c r="T32" s="78">
        <v>186858350</v>
      </c>
      <c r="U32" s="81">
        <v>1715095246</v>
      </c>
      <c r="V32" s="82">
        <v>106307750</v>
      </c>
    </row>
    <row r="33" spans="1:22" ht="13.5">
      <c r="A33" s="47" t="s">
        <v>566</v>
      </c>
      <c r="B33" s="75" t="s">
        <v>538</v>
      </c>
      <c r="C33" s="76" t="s">
        <v>539</v>
      </c>
      <c r="D33" s="77">
        <v>126069223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85638583</v>
      </c>
      <c r="L33" s="79">
        <v>211707806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80"/>
      <c r="S33" s="78">
        <v>34882000</v>
      </c>
      <c r="T33" s="78">
        <v>174071000</v>
      </c>
      <c r="U33" s="81">
        <v>208953000</v>
      </c>
      <c r="V33" s="82">
        <v>0</v>
      </c>
    </row>
    <row r="34" spans="1:22" ht="12.75">
      <c r="A34" s="48"/>
      <c r="B34" s="83" t="s">
        <v>619</v>
      </c>
      <c r="C34" s="84"/>
      <c r="D34" s="85">
        <f aca="true" t="shared" si="3" ref="D34:V34">SUM(D30:D33)</f>
        <v>1510439534</v>
      </c>
      <c r="E34" s="86">
        <f t="shared" si="3"/>
        <v>1190203680</v>
      </c>
      <c r="F34" s="86">
        <f t="shared" si="3"/>
        <v>368127000</v>
      </c>
      <c r="G34" s="86">
        <f t="shared" si="3"/>
        <v>0</v>
      </c>
      <c r="H34" s="86">
        <f t="shared" si="3"/>
        <v>0</v>
      </c>
      <c r="I34" s="86">
        <f t="shared" si="3"/>
        <v>5293000</v>
      </c>
      <c r="J34" s="86">
        <f t="shared" si="3"/>
        <v>1273811422</v>
      </c>
      <c r="K34" s="86">
        <f t="shared" si="3"/>
        <v>1506260869</v>
      </c>
      <c r="L34" s="87">
        <f t="shared" si="3"/>
        <v>5854135505</v>
      </c>
      <c r="M34" s="85">
        <f t="shared" si="3"/>
        <v>716257143</v>
      </c>
      <c r="N34" s="86">
        <f t="shared" si="3"/>
        <v>1882304553</v>
      </c>
      <c r="O34" s="86">
        <f t="shared" si="3"/>
        <v>860085621</v>
      </c>
      <c r="P34" s="86">
        <f t="shared" si="3"/>
        <v>223153334</v>
      </c>
      <c r="Q34" s="86">
        <f t="shared" si="3"/>
        <v>208455156</v>
      </c>
      <c r="R34" s="86">
        <f t="shared" si="3"/>
        <v>0</v>
      </c>
      <c r="S34" s="86">
        <f t="shared" si="3"/>
        <v>979040950</v>
      </c>
      <c r="T34" s="86">
        <f t="shared" si="3"/>
        <v>965790148</v>
      </c>
      <c r="U34" s="88">
        <f t="shared" si="3"/>
        <v>5835086905</v>
      </c>
      <c r="V34" s="89">
        <f t="shared" si="3"/>
        <v>269108050</v>
      </c>
    </row>
    <row r="35" spans="1:22" ht="12.75">
      <c r="A35" s="49"/>
      <c r="B35" s="90" t="s">
        <v>620</v>
      </c>
      <c r="C35" s="91"/>
      <c r="D35" s="92">
        <f aca="true" t="shared" si="4" ref="D35:V35">SUM(D9:D14,D16:D21,D23:D28,D30:D33)</f>
        <v>5710691993</v>
      </c>
      <c r="E35" s="93">
        <f t="shared" si="4"/>
        <v>3313140654</v>
      </c>
      <c r="F35" s="93">
        <f t="shared" si="4"/>
        <v>1069313086</v>
      </c>
      <c r="G35" s="93">
        <f t="shared" si="4"/>
        <v>0</v>
      </c>
      <c r="H35" s="93">
        <f t="shared" si="4"/>
        <v>0</v>
      </c>
      <c r="I35" s="93">
        <f t="shared" si="4"/>
        <v>231362746</v>
      </c>
      <c r="J35" s="93">
        <f t="shared" si="4"/>
        <v>3300519369</v>
      </c>
      <c r="K35" s="93">
        <f t="shared" si="4"/>
        <v>5968222572</v>
      </c>
      <c r="L35" s="94">
        <f t="shared" si="4"/>
        <v>19593250420</v>
      </c>
      <c r="M35" s="92">
        <f t="shared" si="4"/>
        <v>2437680347</v>
      </c>
      <c r="N35" s="93">
        <f t="shared" si="4"/>
        <v>5287822055</v>
      </c>
      <c r="O35" s="93">
        <f t="shared" si="4"/>
        <v>2054198601</v>
      </c>
      <c r="P35" s="93">
        <f t="shared" si="4"/>
        <v>817823198</v>
      </c>
      <c r="Q35" s="93">
        <f t="shared" si="4"/>
        <v>596901243</v>
      </c>
      <c r="R35" s="93">
        <f t="shared" si="4"/>
        <v>0</v>
      </c>
      <c r="S35" s="93">
        <f t="shared" si="4"/>
        <v>6740405417</v>
      </c>
      <c r="T35" s="93">
        <f t="shared" si="4"/>
        <v>2283292776</v>
      </c>
      <c r="U35" s="95">
        <f t="shared" si="4"/>
        <v>20218123637</v>
      </c>
      <c r="V35" s="89">
        <f t="shared" si="4"/>
        <v>2375713800</v>
      </c>
    </row>
    <row r="36" spans="1:22" ht="13.5">
      <c r="A36" s="50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13.5">
      <c r="A37" s="51"/>
      <c r="B37" s="128" t="s">
        <v>42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97"/>
      <c r="V37" s="98"/>
    </row>
    <row r="38" spans="1:22" ht="12.75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2.75">
      <c r="A39" s="5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37:T3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621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563</v>
      </c>
      <c r="B9" s="75" t="s">
        <v>46</v>
      </c>
      <c r="C9" s="76" t="s">
        <v>47</v>
      </c>
      <c r="D9" s="77">
        <v>15485778947</v>
      </c>
      <c r="E9" s="78">
        <v>9585215000</v>
      </c>
      <c r="F9" s="78">
        <v>405666389</v>
      </c>
      <c r="G9" s="78">
        <v>0</v>
      </c>
      <c r="H9" s="78">
        <v>0</v>
      </c>
      <c r="I9" s="78">
        <v>828459652</v>
      </c>
      <c r="J9" s="78">
        <v>3640802926</v>
      </c>
      <c r="K9" s="78">
        <v>15173061824</v>
      </c>
      <c r="L9" s="79">
        <v>45118984738</v>
      </c>
      <c r="M9" s="77">
        <v>10511518816</v>
      </c>
      <c r="N9" s="78">
        <v>13789334408</v>
      </c>
      <c r="O9" s="78">
        <v>3194458616</v>
      </c>
      <c r="P9" s="78">
        <v>1616485588</v>
      </c>
      <c r="Q9" s="78">
        <v>1285430833</v>
      </c>
      <c r="R9" s="80"/>
      <c r="S9" s="78">
        <v>5608723565</v>
      </c>
      <c r="T9" s="78">
        <v>6437150803</v>
      </c>
      <c r="U9" s="81">
        <v>42443102629</v>
      </c>
      <c r="V9" s="82">
        <v>2815828138</v>
      </c>
    </row>
    <row r="10" spans="1:22" ht="12.75">
      <c r="A10" s="48"/>
      <c r="B10" s="83" t="s">
        <v>564</v>
      </c>
      <c r="C10" s="84"/>
      <c r="D10" s="85">
        <f aca="true" t="shared" si="0" ref="D10:V10">D9</f>
        <v>15485778947</v>
      </c>
      <c r="E10" s="86">
        <f t="shared" si="0"/>
        <v>9585215000</v>
      </c>
      <c r="F10" s="86">
        <f t="shared" si="0"/>
        <v>405666389</v>
      </c>
      <c r="G10" s="86">
        <f t="shared" si="0"/>
        <v>0</v>
      </c>
      <c r="H10" s="86">
        <f t="shared" si="0"/>
        <v>0</v>
      </c>
      <c r="I10" s="86">
        <f t="shared" si="0"/>
        <v>828459652</v>
      </c>
      <c r="J10" s="86">
        <f t="shared" si="0"/>
        <v>3640802926</v>
      </c>
      <c r="K10" s="86">
        <f t="shared" si="0"/>
        <v>15173061824</v>
      </c>
      <c r="L10" s="87">
        <f t="shared" si="0"/>
        <v>45118984738</v>
      </c>
      <c r="M10" s="85">
        <f t="shared" si="0"/>
        <v>10511518816</v>
      </c>
      <c r="N10" s="86">
        <f t="shared" si="0"/>
        <v>13789334408</v>
      </c>
      <c r="O10" s="86">
        <f t="shared" si="0"/>
        <v>3194458616</v>
      </c>
      <c r="P10" s="86">
        <f t="shared" si="0"/>
        <v>1616485588</v>
      </c>
      <c r="Q10" s="86">
        <f t="shared" si="0"/>
        <v>1285430833</v>
      </c>
      <c r="R10" s="86">
        <f t="shared" si="0"/>
        <v>0</v>
      </c>
      <c r="S10" s="86">
        <f t="shared" si="0"/>
        <v>5608723565</v>
      </c>
      <c r="T10" s="86">
        <f t="shared" si="0"/>
        <v>6437150803</v>
      </c>
      <c r="U10" s="88">
        <f t="shared" si="0"/>
        <v>42443102629</v>
      </c>
      <c r="V10" s="89">
        <f t="shared" si="0"/>
        <v>2815828138</v>
      </c>
    </row>
    <row r="11" spans="1:22" ht="13.5">
      <c r="A11" s="47" t="s">
        <v>565</v>
      </c>
      <c r="B11" s="75" t="s">
        <v>431</v>
      </c>
      <c r="C11" s="76" t="s">
        <v>432</v>
      </c>
      <c r="D11" s="77">
        <v>176664636</v>
      </c>
      <c r="E11" s="78">
        <v>94262390</v>
      </c>
      <c r="F11" s="78">
        <v>6924491</v>
      </c>
      <c r="G11" s="78">
        <v>0</v>
      </c>
      <c r="H11" s="78">
        <v>0</v>
      </c>
      <c r="I11" s="78">
        <v>8114553</v>
      </c>
      <c r="J11" s="78">
        <v>18939792</v>
      </c>
      <c r="K11" s="78">
        <v>97364011</v>
      </c>
      <c r="L11" s="79">
        <v>402269873</v>
      </c>
      <c r="M11" s="77">
        <v>62331625</v>
      </c>
      <c r="N11" s="78">
        <v>136980860</v>
      </c>
      <c r="O11" s="78">
        <v>30729633</v>
      </c>
      <c r="P11" s="78">
        <v>17500638</v>
      </c>
      <c r="Q11" s="78">
        <v>18826965</v>
      </c>
      <c r="R11" s="80"/>
      <c r="S11" s="78">
        <v>88491550</v>
      </c>
      <c r="T11" s="78">
        <v>38480850</v>
      </c>
      <c r="U11" s="81">
        <v>393342121</v>
      </c>
      <c r="V11" s="82">
        <v>84197450</v>
      </c>
    </row>
    <row r="12" spans="1:22" ht="13.5">
      <c r="A12" s="47" t="s">
        <v>565</v>
      </c>
      <c r="B12" s="75" t="s">
        <v>433</v>
      </c>
      <c r="C12" s="76" t="s">
        <v>434</v>
      </c>
      <c r="D12" s="77">
        <v>129415333</v>
      </c>
      <c r="E12" s="78">
        <v>89197000</v>
      </c>
      <c r="F12" s="78">
        <v>963340</v>
      </c>
      <c r="G12" s="78">
        <v>0</v>
      </c>
      <c r="H12" s="78">
        <v>0</v>
      </c>
      <c r="I12" s="78">
        <v>8435381</v>
      </c>
      <c r="J12" s="78">
        <v>48643000</v>
      </c>
      <c r="K12" s="78">
        <v>80964211</v>
      </c>
      <c r="L12" s="79">
        <v>357618265</v>
      </c>
      <c r="M12" s="77">
        <v>48770607</v>
      </c>
      <c r="N12" s="78">
        <v>105688278</v>
      </c>
      <c r="O12" s="78">
        <v>32389722</v>
      </c>
      <c r="P12" s="78">
        <v>10733930</v>
      </c>
      <c r="Q12" s="78">
        <v>10373040</v>
      </c>
      <c r="R12" s="80"/>
      <c r="S12" s="78">
        <v>78555292</v>
      </c>
      <c r="T12" s="78">
        <v>44904987</v>
      </c>
      <c r="U12" s="81">
        <v>331415856</v>
      </c>
      <c r="V12" s="82">
        <v>65655305</v>
      </c>
    </row>
    <row r="13" spans="1:22" ht="13.5">
      <c r="A13" s="47" t="s">
        <v>565</v>
      </c>
      <c r="B13" s="75" t="s">
        <v>435</v>
      </c>
      <c r="C13" s="76" t="s">
        <v>436</v>
      </c>
      <c r="D13" s="77">
        <v>141006664</v>
      </c>
      <c r="E13" s="78">
        <v>96268000</v>
      </c>
      <c r="F13" s="78">
        <v>5930000</v>
      </c>
      <c r="G13" s="78">
        <v>0</v>
      </c>
      <c r="H13" s="78">
        <v>0</v>
      </c>
      <c r="I13" s="78">
        <v>16675583</v>
      </c>
      <c r="J13" s="78">
        <v>26852000</v>
      </c>
      <c r="K13" s="78">
        <v>91861605</v>
      </c>
      <c r="L13" s="79">
        <v>378593852</v>
      </c>
      <c r="M13" s="77">
        <v>77766345</v>
      </c>
      <c r="N13" s="78">
        <v>128740766</v>
      </c>
      <c r="O13" s="78">
        <v>28134502</v>
      </c>
      <c r="P13" s="78">
        <v>13708000</v>
      </c>
      <c r="Q13" s="78">
        <v>22415000</v>
      </c>
      <c r="R13" s="80"/>
      <c r="S13" s="78">
        <v>68914304</v>
      </c>
      <c r="T13" s="78">
        <v>24788000</v>
      </c>
      <c r="U13" s="81">
        <v>364466917</v>
      </c>
      <c r="V13" s="82">
        <v>15769696</v>
      </c>
    </row>
    <row r="14" spans="1:22" ht="13.5">
      <c r="A14" s="47" t="s">
        <v>565</v>
      </c>
      <c r="B14" s="75" t="s">
        <v>437</v>
      </c>
      <c r="C14" s="76" t="s">
        <v>438</v>
      </c>
      <c r="D14" s="77">
        <v>457373393</v>
      </c>
      <c r="E14" s="78">
        <v>288414714</v>
      </c>
      <c r="F14" s="78">
        <v>65000000</v>
      </c>
      <c r="G14" s="78">
        <v>0</v>
      </c>
      <c r="H14" s="78">
        <v>0</v>
      </c>
      <c r="I14" s="78">
        <v>26956462</v>
      </c>
      <c r="J14" s="78">
        <v>49705175</v>
      </c>
      <c r="K14" s="78">
        <v>377331870</v>
      </c>
      <c r="L14" s="79">
        <v>1264781614</v>
      </c>
      <c r="M14" s="77">
        <v>241301122</v>
      </c>
      <c r="N14" s="78">
        <v>395000481</v>
      </c>
      <c r="O14" s="78">
        <v>145580392</v>
      </c>
      <c r="P14" s="78">
        <v>83172440</v>
      </c>
      <c r="Q14" s="78">
        <v>79762837</v>
      </c>
      <c r="R14" s="80"/>
      <c r="S14" s="78">
        <v>122633549</v>
      </c>
      <c r="T14" s="78">
        <v>123542315</v>
      </c>
      <c r="U14" s="81">
        <v>1190993136</v>
      </c>
      <c r="V14" s="82">
        <v>54432450</v>
      </c>
    </row>
    <row r="15" spans="1:22" ht="13.5">
      <c r="A15" s="47" t="s">
        <v>565</v>
      </c>
      <c r="B15" s="75" t="s">
        <v>439</v>
      </c>
      <c r="C15" s="76" t="s">
        <v>440</v>
      </c>
      <c r="D15" s="77">
        <v>250853843</v>
      </c>
      <c r="E15" s="78">
        <v>251000000</v>
      </c>
      <c r="F15" s="78">
        <v>0</v>
      </c>
      <c r="G15" s="78">
        <v>0</v>
      </c>
      <c r="H15" s="78">
        <v>0</v>
      </c>
      <c r="I15" s="78">
        <v>11933512</v>
      </c>
      <c r="J15" s="78">
        <v>43914873</v>
      </c>
      <c r="K15" s="78">
        <v>240216311</v>
      </c>
      <c r="L15" s="79">
        <v>797918539</v>
      </c>
      <c r="M15" s="77">
        <v>128927639</v>
      </c>
      <c r="N15" s="78">
        <v>318741198</v>
      </c>
      <c r="O15" s="78">
        <v>56975386</v>
      </c>
      <c r="P15" s="78">
        <v>42218132</v>
      </c>
      <c r="Q15" s="78">
        <v>26467922</v>
      </c>
      <c r="R15" s="80"/>
      <c r="S15" s="78">
        <v>120495285</v>
      </c>
      <c r="T15" s="78">
        <v>89345713</v>
      </c>
      <c r="U15" s="81">
        <v>783171275</v>
      </c>
      <c r="V15" s="82">
        <v>85722600</v>
      </c>
    </row>
    <row r="16" spans="1:22" ht="13.5">
      <c r="A16" s="47" t="s">
        <v>566</v>
      </c>
      <c r="B16" s="75" t="s">
        <v>474</v>
      </c>
      <c r="C16" s="76" t="s">
        <v>475</v>
      </c>
      <c r="D16" s="77">
        <v>215390595</v>
      </c>
      <c r="E16" s="78">
        <v>0</v>
      </c>
      <c r="F16" s="78">
        <v>14837482</v>
      </c>
      <c r="G16" s="78">
        <v>0</v>
      </c>
      <c r="H16" s="78">
        <v>0</v>
      </c>
      <c r="I16" s="78">
        <v>91500</v>
      </c>
      <c r="J16" s="78">
        <v>770000</v>
      </c>
      <c r="K16" s="78">
        <v>201574960</v>
      </c>
      <c r="L16" s="79">
        <v>432664537</v>
      </c>
      <c r="M16" s="77">
        <v>0</v>
      </c>
      <c r="N16" s="78">
        <v>907866</v>
      </c>
      <c r="O16" s="78">
        <v>116422219</v>
      </c>
      <c r="P16" s="78">
        <v>96554</v>
      </c>
      <c r="Q16" s="78">
        <v>68544</v>
      </c>
      <c r="R16" s="80"/>
      <c r="S16" s="78">
        <v>26975000</v>
      </c>
      <c r="T16" s="78">
        <v>282525815</v>
      </c>
      <c r="U16" s="81">
        <v>426995998</v>
      </c>
      <c r="V16" s="82">
        <v>630000</v>
      </c>
    </row>
    <row r="17" spans="1:22" ht="12.75">
      <c r="A17" s="48"/>
      <c r="B17" s="83" t="s">
        <v>622</v>
      </c>
      <c r="C17" s="84"/>
      <c r="D17" s="85">
        <f aca="true" t="shared" si="1" ref="D17:V17">SUM(D11:D16)</f>
        <v>1370704464</v>
      </c>
      <c r="E17" s="86">
        <f t="shared" si="1"/>
        <v>819142104</v>
      </c>
      <c r="F17" s="86">
        <f t="shared" si="1"/>
        <v>93655313</v>
      </c>
      <c r="G17" s="86">
        <f t="shared" si="1"/>
        <v>0</v>
      </c>
      <c r="H17" s="86">
        <f t="shared" si="1"/>
        <v>0</v>
      </c>
      <c r="I17" s="86">
        <f t="shared" si="1"/>
        <v>72206991</v>
      </c>
      <c r="J17" s="86">
        <f t="shared" si="1"/>
        <v>188824840</v>
      </c>
      <c r="K17" s="86">
        <f t="shared" si="1"/>
        <v>1089312968</v>
      </c>
      <c r="L17" s="87">
        <f t="shared" si="1"/>
        <v>3633846680</v>
      </c>
      <c r="M17" s="85">
        <f t="shared" si="1"/>
        <v>559097338</v>
      </c>
      <c r="N17" s="86">
        <f t="shared" si="1"/>
        <v>1086059449</v>
      </c>
      <c r="O17" s="86">
        <f t="shared" si="1"/>
        <v>410231854</v>
      </c>
      <c r="P17" s="86">
        <f t="shared" si="1"/>
        <v>167429694</v>
      </c>
      <c r="Q17" s="86">
        <f t="shared" si="1"/>
        <v>157914308</v>
      </c>
      <c r="R17" s="86">
        <f t="shared" si="1"/>
        <v>0</v>
      </c>
      <c r="S17" s="86">
        <f t="shared" si="1"/>
        <v>506064980</v>
      </c>
      <c r="T17" s="86">
        <f t="shared" si="1"/>
        <v>603587680</v>
      </c>
      <c r="U17" s="88">
        <f t="shared" si="1"/>
        <v>3490385303</v>
      </c>
      <c r="V17" s="89">
        <f t="shared" si="1"/>
        <v>306407501</v>
      </c>
    </row>
    <row r="18" spans="1:22" ht="13.5">
      <c r="A18" s="47" t="s">
        <v>565</v>
      </c>
      <c r="B18" s="75" t="s">
        <v>441</v>
      </c>
      <c r="C18" s="76" t="s">
        <v>442</v>
      </c>
      <c r="D18" s="77">
        <v>238213885</v>
      </c>
      <c r="E18" s="78">
        <v>232760440</v>
      </c>
      <c r="F18" s="78">
        <v>0</v>
      </c>
      <c r="G18" s="78">
        <v>0</v>
      </c>
      <c r="H18" s="78">
        <v>0</v>
      </c>
      <c r="I18" s="78">
        <v>9180957</v>
      </c>
      <c r="J18" s="78">
        <v>44688248</v>
      </c>
      <c r="K18" s="78">
        <v>157649696</v>
      </c>
      <c r="L18" s="79">
        <v>682493226</v>
      </c>
      <c r="M18" s="77">
        <v>76388351</v>
      </c>
      <c r="N18" s="78">
        <v>266972868</v>
      </c>
      <c r="O18" s="78">
        <v>35137192</v>
      </c>
      <c r="P18" s="78">
        <v>18351575</v>
      </c>
      <c r="Q18" s="78">
        <v>21270807</v>
      </c>
      <c r="R18" s="80"/>
      <c r="S18" s="78">
        <v>116989000</v>
      </c>
      <c r="T18" s="78">
        <v>55556382</v>
      </c>
      <c r="U18" s="81">
        <v>590666175</v>
      </c>
      <c r="V18" s="82">
        <v>78716173</v>
      </c>
    </row>
    <row r="19" spans="1:22" ht="13.5">
      <c r="A19" s="47" t="s">
        <v>565</v>
      </c>
      <c r="B19" s="75" t="s">
        <v>93</v>
      </c>
      <c r="C19" s="76" t="s">
        <v>94</v>
      </c>
      <c r="D19" s="77">
        <v>719904979</v>
      </c>
      <c r="E19" s="78">
        <v>835891216</v>
      </c>
      <c r="F19" s="78">
        <v>12000000</v>
      </c>
      <c r="G19" s="78">
        <v>0</v>
      </c>
      <c r="H19" s="78">
        <v>0</v>
      </c>
      <c r="I19" s="78">
        <v>182311791</v>
      </c>
      <c r="J19" s="78">
        <v>157074850</v>
      </c>
      <c r="K19" s="78">
        <v>608001585</v>
      </c>
      <c r="L19" s="79">
        <v>2515184421</v>
      </c>
      <c r="M19" s="77">
        <v>331536704</v>
      </c>
      <c r="N19" s="78">
        <v>1249789815</v>
      </c>
      <c r="O19" s="78">
        <v>164547512</v>
      </c>
      <c r="P19" s="78">
        <v>126900017</v>
      </c>
      <c r="Q19" s="78">
        <v>135187755</v>
      </c>
      <c r="R19" s="80"/>
      <c r="S19" s="78">
        <v>265052589</v>
      </c>
      <c r="T19" s="78">
        <v>158205806</v>
      </c>
      <c r="U19" s="81">
        <v>2431220198</v>
      </c>
      <c r="V19" s="82">
        <v>165549000</v>
      </c>
    </row>
    <row r="20" spans="1:22" ht="13.5">
      <c r="A20" s="47" t="s">
        <v>565</v>
      </c>
      <c r="B20" s="75" t="s">
        <v>95</v>
      </c>
      <c r="C20" s="76" t="s">
        <v>96</v>
      </c>
      <c r="D20" s="77">
        <v>600571672</v>
      </c>
      <c r="E20" s="78">
        <v>455253780</v>
      </c>
      <c r="F20" s="78">
        <v>26942142</v>
      </c>
      <c r="G20" s="78">
        <v>0</v>
      </c>
      <c r="H20" s="78">
        <v>0</v>
      </c>
      <c r="I20" s="78">
        <v>39348891</v>
      </c>
      <c r="J20" s="78">
        <v>74007187</v>
      </c>
      <c r="K20" s="78">
        <v>691339725</v>
      </c>
      <c r="L20" s="79">
        <v>1887463397</v>
      </c>
      <c r="M20" s="77">
        <v>392239042</v>
      </c>
      <c r="N20" s="78">
        <v>707441166</v>
      </c>
      <c r="O20" s="78">
        <v>168720115</v>
      </c>
      <c r="P20" s="78">
        <v>118311571</v>
      </c>
      <c r="Q20" s="78">
        <v>78304939</v>
      </c>
      <c r="R20" s="80"/>
      <c r="S20" s="78">
        <v>178547000</v>
      </c>
      <c r="T20" s="78">
        <v>256167042</v>
      </c>
      <c r="U20" s="81">
        <v>1899730875</v>
      </c>
      <c r="V20" s="82">
        <v>113429000</v>
      </c>
    </row>
    <row r="21" spans="1:22" ht="13.5">
      <c r="A21" s="47" t="s">
        <v>565</v>
      </c>
      <c r="B21" s="75" t="s">
        <v>443</v>
      </c>
      <c r="C21" s="76" t="s">
        <v>444</v>
      </c>
      <c r="D21" s="77">
        <v>336196675</v>
      </c>
      <c r="E21" s="78">
        <v>319656200</v>
      </c>
      <c r="F21" s="78">
        <v>7141400</v>
      </c>
      <c r="G21" s="78">
        <v>0</v>
      </c>
      <c r="H21" s="78">
        <v>0</v>
      </c>
      <c r="I21" s="78">
        <v>23653200</v>
      </c>
      <c r="J21" s="78">
        <v>85166600</v>
      </c>
      <c r="K21" s="78">
        <v>303061200</v>
      </c>
      <c r="L21" s="79">
        <v>1074875275</v>
      </c>
      <c r="M21" s="77">
        <v>146998200</v>
      </c>
      <c r="N21" s="78">
        <v>452477600</v>
      </c>
      <c r="O21" s="78">
        <v>75887500</v>
      </c>
      <c r="P21" s="78">
        <v>76490000</v>
      </c>
      <c r="Q21" s="78">
        <v>42092100</v>
      </c>
      <c r="R21" s="80"/>
      <c r="S21" s="78">
        <v>208112000</v>
      </c>
      <c r="T21" s="78">
        <v>153437375</v>
      </c>
      <c r="U21" s="81">
        <v>1155494775</v>
      </c>
      <c r="V21" s="82">
        <v>82337000</v>
      </c>
    </row>
    <row r="22" spans="1:22" ht="13.5">
      <c r="A22" s="47" t="s">
        <v>565</v>
      </c>
      <c r="B22" s="75" t="s">
        <v>445</v>
      </c>
      <c r="C22" s="76" t="s">
        <v>446</v>
      </c>
      <c r="D22" s="77">
        <v>220283707</v>
      </c>
      <c r="E22" s="78">
        <v>363041234</v>
      </c>
      <c r="F22" s="78">
        <v>3555400</v>
      </c>
      <c r="G22" s="78">
        <v>0</v>
      </c>
      <c r="H22" s="78">
        <v>0</v>
      </c>
      <c r="I22" s="78">
        <v>4788342</v>
      </c>
      <c r="J22" s="78">
        <v>20035248</v>
      </c>
      <c r="K22" s="78">
        <v>166157920</v>
      </c>
      <c r="L22" s="79">
        <v>777861851</v>
      </c>
      <c r="M22" s="77">
        <v>61910630</v>
      </c>
      <c r="N22" s="78">
        <v>450996654</v>
      </c>
      <c r="O22" s="78">
        <v>48930094</v>
      </c>
      <c r="P22" s="78">
        <v>23332038</v>
      </c>
      <c r="Q22" s="78">
        <v>19132546</v>
      </c>
      <c r="R22" s="80"/>
      <c r="S22" s="78">
        <v>114771303</v>
      </c>
      <c r="T22" s="78">
        <v>35849446</v>
      </c>
      <c r="U22" s="81">
        <v>754922711</v>
      </c>
      <c r="V22" s="82">
        <v>39008697</v>
      </c>
    </row>
    <row r="23" spans="1:22" ht="13.5">
      <c r="A23" s="47" t="s">
        <v>566</v>
      </c>
      <c r="B23" s="75" t="s">
        <v>492</v>
      </c>
      <c r="C23" s="76" t="s">
        <v>493</v>
      </c>
      <c r="D23" s="77">
        <v>247362262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750000</v>
      </c>
      <c r="K23" s="78">
        <v>189509511</v>
      </c>
      <c r="L23" s="79">
        <v>437621773</v>
      </c>
      <c r="M23" s="77">
        <v>0</v>
      </c>
      <c r="N23" s="78">
        <v>0</v>
      </c>
      <c r="O23" s="78">
        <v>0</v>
      </c>
      <c r="P23" s="78">
        <v>0</v>
      </c>
      <c r="Q23" s="78">
        <v>0</v>
      </c>
      <c r="R23" s="80"/>
      <c r="S23" s="78">
        <v>248405000</v>
      </c>
      <c r="T23" s="78">
        <v>185769851</v>
      </c>
      <c r="U23" s="81">
        <v>434174851</v>
      </c>
      <c r="V23" s="82">
        <v>1733100</v>
      </c>
    </row>
    <row r="24" spans="1:22" ht="12.75">
      <c r="A24" s="48"/>
      <c r="B24" s="83" t="s">
        <v>623</v>
      </c>
      <c r="C24" s="84"/>
      <c r="D24" s="85">
        <f aca="true" t="shared" si="2" ref="D24:V24">SUM(D18:D23)</f>
        <v>2362533180</v>
      </c>
      <c r="E24" s="86">
        <f t="shared" si="2"/>
        <v>2206602870</v>
      </c>
      <c r="F24" s="86">
        <f t="shared" si="2"/>
        <v>49638942</v>
      </c>
      <c r="G24" s="86">
        <f t="shared" si="2"/>
        <v>0</v>
      </c>
      <c r="H24" s="86">
        <f t="shared" si="2"/>
        <v>0</v>
      </c>
      <c r="I24" s="86">
        <f t="shared" si="2"/>
        <v>259283181</v>
      </c>
      <c r="J24" s="86">
        <f t="shared" si="2"/>
        <v>381722133</v>
      </c>
      <c r="K24" s="86">
        <f t="shared" si="2"/>
        <v>2115719637</v>
      </c>
      <c r="L24" s="87">
        <f t="shared" si="2"/>
        <v>7375499943</v>
      </c>
      <c r="M24" s="85">
        <f t="shared" si="2"/>
        <v>1009072927</v>
      </c>
      <c r="N24" s="86">
        <f t="shared" si="2"/>
        <v>3127678103</v>
      </c>
      <c r="O24" s="86">
        <f t="shared" si="2"/>
        <v>493222413</v>
      </c>
      <c r="P24" s="86">
        <f t="shared" si="2"/>
        <v>363385201</v>
      </c>
      <c r="Q24" s="86">
        <f t="shared" si="2"/>
        <v>295988147</v>
      </c>
      <c r="R24" s="86">
        <f t="shared" si="2"/>
        <v>0</v>
      </c>
      <c r="S24" s="86">
        <f t="shared" si="2"/>
        <v>1131876892</v>
      </c>
      <c r="T24" s="86">
        <f t="shared" si="2"/>
        <v>844985902</v>
      </c>
      <c r="U24" s="88">
        <f t="shared" si="2"/>
        <v>7266209585</v>
      </c>
      <c r="V24" s="89">
        <f t="shared" si="2"/>
        <v>480772970</v>
      </c>
    </row>
    <row r="25" spans="1:22" ht="13.5">
      <c r="A25" s="47" t="s">
        <v>565</v>
      </c>
      <c r="B25" s="75" t="s">
        <v>447</v>
      </c>
      <c r="C25" s="76" t="s">
        <v>448</v>
      </c>
      <c r="D25" s="77">
        <v>257456098</v>
      </c>
      <c r="E25" s="78">
        <v>75883639</v>
      </c>
      <c r="F25" s="78">
        <v>24000000</v>
      </c>
      <c r="G25" s="78">
        <v>0</v>
      </c>
      <c r="H25" s="78">
        <v>0</v>
      </c>
      <c r="I25" s="78">
        <v>15506590</v>
      </c>
      <c r="J25" s="78">
        <v>79577394</v>
      </c>
      <c r="K25" s="78">
        <v>161312512</v>
      </c>
      <c r="L25" s="79">
        <v>613736233</v>
      </c>
      <c r="M25" s="77">
        <v>116980258</v>
      </c>
      <c r="N25" s="78">
        <v>103466776</v>
      </c>
      <c r="O25" s="78">
        <v>74461145</v>
      </c>
      <c r="P25" s="78">
        <v>36099006</v>
      </c>
      <c r="Q25" s="78">
        <v>36300752</v>
      </c>
      <c r="R25" s="80"/>
      <c r="S25" s="78">
        <v>140365217</v>
      </c>
      <c r="T25" s="78">
        <v>85220598</v>
      </c>
      <c r="U25" s="81">
        <v>592893752</v>
      </c>
      <c r="V25" s="82">
        <v>59991783</v>
      </c>
    </row>
    <row r="26" spans="1:22" ht="13.5">
      <c r="A26" s="47" t="s">
        <v>565</v>
      </c>
      <c r="B26" s="75" t="s">
        <v>449</v>
      </c>
      <c r="C26" s="76" t="s">
        <v>450</v>
      </c>
      <c r="D26" s="77">
        <v>447221388</v>
      </c>
      <c r="E26" s="78">
        <v>270260407</v>
      </c>
      <c r="F26" s="78">
        <v>0</v>
      </c>
      <c r="G26" s="78">
        <v>0</v>
      </c>
      <c r="H26" s="78">
        <v>0</v>
      </c>
      <c r="I26" s="78">
        <v>51482056</v>
      </c>
      <c r="J26" s="78">
        <v>26263461</v>
      </c>
      <c r="K26" s="78">
        <v>546782997</v>
      </c>
      <c r="L26" s="79">
        <v>1342010309</v>
      </c>
      <c r="M26" s="77">
        <v>262550976</v>
      </c>
      <c r="N26" s="78">
        <v>386294069</v>
      </c>
      <c r="O26" s="78">
        <v>128520000</v>
      </c>
      <c r="P26" s="78">
        <v>78913100</v>
      </c>
      <c r="Q26" s="78">
        <v>69481600</v>
      </c>
      <c r="R26" s="80"/>
      <c r="S26" s="78">
        <v>131840200</v>
      </c>
      <c r="T26" s="78">
        <v>197585530</v>
      </c>
      <c r="U26" s="81">
        <v>1255185475</v>
      </c>
      <c r="V26" s="82">
        <v>30619000</v>
      </c>
    </row>
    <row r="27" spans="1:22" ht="13.5">
      <c r="A27" s="47" t="s">
        <v>565</v>
      </c>
      <c r="B27" s="75" t="s">
        <v>451</v>
      </c>
      <c r="C27" s="76" t="s">
        <v>452</v>
      </c>
      <c r="D27" s="77">
        <v>160375086</v>
      </c>
      <c r="E27" s="78">
        <v>91046300</v>
      </c>
      <c r="F27" s="78">
        <v>204000</v>
      </c>
      <c r="G27" s="78">
        <v>0</v>
      </c>
      <c r="H27" s="78">
        <v>0</v>
      </c>
      <c r="I27" s="78">
        <v>8970700</v>
      </c>
      <c r="J27" s="78">
        <v>9903500</v>
      </c>
      <c r="K27" s="78">
        <v>115123576</v>
      </c>
      <c r="L27" s="79">
        <v>385623162</v>
      </c>
      <c r="M27" s="77">
        <v>74061100</v>
      </c>
      <c r="N27" s="78">
        <v>136457100</v>
      </c>
      <c r="O27" s="78">
        <v>30178400</v>
      </c>
      <c r="P27" s="78">
        <v>12668700</v>
      </c>
      <c r="Q27" s="78">
        <v>19040700</v>
      </c>
      <c r="R27" s="80"/>
      <c r="S27" s="78">
        <v>75157870</v>
      </c>
      <c r="T27" s="78">
        <v>32829000</v>
      </c>
      <c r="U27" s="81">
        <v>380392870</v>
      </c>
      <c r="V27" s="82">
        <v>14040130</v>
      </c>
    </row>
    <row r="28" spans="1:22" ht="13.5">
      <c r="A28" s="47" t="s">
        <v>565</v>
      </c>
      <c r="B28" s="75" t="s">
        <v>453</v>
      </c>
      <c r="C28" s="76" t="s">
        <v>454</v>
      </c>
      <c r="D28" s="77">
        <v>121259549</v>
      </c>
      <c r="E28" s="78">
        <v>72733271</v>
      </c>
      <c r="F28" s="78">
        <v>0</v>
      </c>
      <c r="G28" s="78">
        <v>0</v>
      </c>
      <c r="H28" s="78">
        <v>0</v>
      </c>
      <c r="I28" s="78">
        <v>6097221</v>
      </c>
      <c r="J28" s="78">
        <v>36921200</v>
      </c>
      <c r="K28" s="78">
        <v>85880084</v>
      </c>
      <c r="L28" s="79">
        <v>322891325</v>
      </c>
      <c r="M28" s="77">
        <v>42116924</v>
      </c>
      <c r="N28" s="78">
        <v>90701183</v>
      </c>
      <c r="O28" s="78">
        <v>19034278</v>
      </c>
      <c r="P28" s="78">
        <v>18186995</v>
      </c>
      <c r="Q28" s="78">
        <v>10416259</v>
      </c>
      <c r="R28" s="80"/>
      <c r="S28" s="78">
        <v>55271956</v>
      </c>
      <c r="T28" s="78">
        <v>61833245</v>
      </c>
      <c r="U28" s="81">
        <v>297560840</v>
      </c>
      <c r="V28" s="82">
        <v>16124044</v>
      </c>
    </row>
    <row r="29" spans="1:22" ht="13.5">
      <c r="A29" s="47" t="s">
        <v>566</v>
      </c>
      <c r="B29" s="75" t="s">
        <v>514</v>
      </c>
      <c r="C29" s="76" t="s">
        <v>515</v>
      </c>
      <c r="D29" s="77">
        <v>135151777</v>
      </c>
      <c r="E29" s="78">
        <v>0</v>
      </c>
      <c r="F29" s="78">
        <v>0</v>
      </c>
      <c r="G29" s="78">
        <v>0</v>
      </c>
      <c r="H29" s="78">
        <v>0</v>
      </c>
      <c r="I29" s="78">
        <v>6491517</v>
      </c>
      <c r="J29" s="78">
        <v>400000</v>
      </c>
      <c r="K29" s="78">
        <v>97814938</v>
      </c>
      <c r="L29" s="79">
        <v>239858232</v>
      </c>
      <c r="M29" s="77">
        <v>0</v>
      </c>
      <c r="N29" s="78">
        <v>411765</v>
      </c>
      <c r="O29" s="78">
        <v>6000</v>
      </c>
      <c r="P29" s="78">
        <v>0</v>
      </c>
      <c r="Q29" s="78">
        <v>12000000</v>
      </c>
      <c r="R29" s="80"/>
      <c r="S29" s="78">
        <v>182092821</v>
      </c>
      <c r="T29" s="78">
        <v>42581631</v>
      </c>
      <c r="U29" s="81">
        <v>237092217</v>
      </c>
      <c r="V29" s="82">
        <v>2100000</v>
      </c>
    </row>
    <row r="30" spans="1:22" ht="12.75">
      <c r="A30" s="48"/>
      <c r="B30" s="83" t="s">
        <v>624</v>
      </c>
      <c r="C30" s="84"/>
      <c r="D30" s="85">
        <f aca="true" t="shared" si="3" ref="D30:V30">SUM(D25:D29)</f>
        <v>1121463898</v>
      </c>
      <c r="E30" s="86">
        <f t="shared" si="3"/>
        <v>509923617</v>
      </c>
      <c r="F30" s="86">
        <f t="shared" si="3"/>
        <v>24204000</v>
      </c>
      <c r="G30" s="86">
        <f t="shared" si="3"/>
        <v>0</v>
      </c>
      <c r="H30" s="86">
        <f t="shared" si="3"/>
        <v>0</v>
      </c>
      <c r="I30" s="86">
        <f t="shared" si="3"/>
        <v>88548084</v>
      </c>
      <c r="J30" s="86">
        <f t="shared" si="3"/>
        <v>153065555</v>
      </c>
      <c r="K30" s="86">
        <f t="shared" si="3"/>
        <v>1006914107</v>
      </c>
      <c r="L30" s="87">
        <f t="shared" si="3"/>
        <v>2904119261</v>
      </c>
      <c r="M30" s="85">
        <f t="shared" si="3"/>
        <v>495709258</v>
      </c>
      <c r="N30" s="86">
        <f t="shared" si="3"/>
        <v>717330893</v>
      </c>
      <c r="O30" s="86">
        <f t="shared" si="3"/>
        <v>252199823</v>
      </c>
      <c r="P30" s="86">
        <f t="shared" si="3"/>
        <v>145867801</v>
      </c>
      <c r="Q30" s="86">
        <f t="shared" si="3"/>
        <v>147239311</v>
      </c>
      <c r="R30" s="86">
        <f t="shared" si="3"/>
        <v>0</v>
      </c>
      <c r="S30" s="86">
        <f t="shared" si="3"/>
        <v>584728064</v>
      </c>
      <c r="T30" s="86">
        <f t="shared" si="3"/>
        <v>420050004</v>
      </c>
      <c r="U30" s="88">
        <f t="shared" si="3"/>
        <v>2763125154</v>
      </c>
      <c r="V30" s="89">
        <f t="shared" si="3"/>
        <v>122874957</v>
      </c>
    </row>
    <row r="31" spans="1:22" ht="13.5">
      <c r="A31" s="47" t="s">
        <v>565</v>
      </c>
      <c r="B31" s="75" t="s">
        <v>455</v>
      </c>
      <c r="C31" s="76" t="s">
        <v>456</v>
      </c>
      <c r="D31" s="77">
        <v>61895870</v>
      </c>
      <c r="E31" s="78">
        <v>41793228</v>
      </c>
      <c r="F31" s="78">
        <v>900000</v>
      </c>
      <c r="G31" s="78">
        <v>0</v>
      </c>
      <c r="H31" s="78">
        <v>0</v>
      </c>
      <c r="I31" s="78">
        <v>227490</v>
      </c>
      <c r="J31" s="78">
        <v>11923050</v>
      </c>
      <c r="K31" s="78">
        <v>46446662</v>
      </c>
      <c r="L31" s="79">
        <v>163186300</v>
      </c>
      <c r="M31" s="77">
        <v>19539980</v>
      </c>
      <c r="N31" s="78">
        <v>55942550</v>
      </c>
      <c r="O31" s="78">
        <v>21626190</v>
      </c>
      <c r="P31" s="78">
        <v>7519750</v>
      </c>
      <c r="Q31" s="78">
        <v>6944870</v>
      </c>
      <c r="R31" s="80"/>
      <c r="S31" s="78">
        <v>37753020</v>
      </c>
      <c r="T31" s="78">
        <v>14383930</v>
      </c>
      <c r="U31" s="81">
        <v>163710290</v>
      </c>
      <c r="V31" s="82">
        <v>65370350</v>
      </c>
    </row>
    <row r="32" spans="1:22" ht="13.5">
      <c r="A32" s="47" t="s">
        <v>565</v>
      </c>
      <c r="B32" s="75" t="s">
        <v>457</v>
      </c>
      <c r="C32" s="76" t="s">
        <v>458</v>
      </c>
      <c r="D32" s="77">
        <v>203652312</v>
      </c>
      <c r="E32" s="78">
        <v>119980732</v>
      </c>
      <c r="F32" s="78">
        <v>369908</v>
      </c>
      <c r="G32" s="78">
        <v>0</v>
      </c>
      <c r="H32" s="78">
        <v>0</v>
      </c>
      <c r="I32" s="78">
        <v>21397911</v>
      </c>
      <c r="J32" s="78">
        <v>71599060</v>
      </c>
      <c r="K32" s="78">
        <v>155687653</v>
      </c>
      <c r="L32" s="79">
        <v>572687576</v>
      </c>
      <c r="M32" s="77">
        <v>100932914</v>
      </c>
      <c r="N32" s="78">
        <v>167233099</v>
      </c>
      <c r="O32" s="78">
        <v>43825988</v>
      </c>
      <c r="P32" s="78">
        <v>24750615</v>
      </c>
      <c r="Q32" s="78">
        <v>25514171</v>
      </c>
      <c r="R32" s="80"/>
      <c r="S32" s="78">
        <v>73393400</v>
      </c>
      <c r="T32" s="78">
        <v>102119566</v>
      </c>
      <c r="U32" s="81">
        <v>537769753</v>
      </c>
      <c r="V32" s="82">
        <v>19182133</v>
      </c>
    </row>
    <row r="33" spans="1:22" ht="13.5">
      <c r="A33" s="47" t="s">
        <v>565</v>
      </c>
      <c r="B33" s="75" t="s">
        <v>459</v>
      </c>
      <c r="C33" s="76" t="s">
        <v>460</v>
      </c>
      <c r="D33" s="77">
        <v>382653880</v>
      </c>
      <c r="E33" s="78">
        <v>351541200</v>
      </c>
      <c r="F33" s="78">
        <v>0</v>
      </c>
      <c r="G33" s="78">
        <v>0</v>
      </c>
      <c r="H33" s="78">
        <v>0</v>
      </c>
      <c r="I33" s="78">
        <v>13741358</v>
      </c>
      <c r="J33" s="78">
        <v>84794900</v>
      </c>
      <c r="K33" s="78">
        <v>475824370</v>
      </c>
      <c r="L33" s="79">
        <v>1308555708</v>
      </c>
      <c r="M33" s="77">
        <v>156748795</v>
      </c>
      <c r="N33" s="78">
        <v>484858551</v>
      </c>
      <c r="O33" s="78">
        <v>124184968</v>
      </c>
      <c r="P33" s="78">
        <v>73678853</v>
      </c>
      <c r="Q33" s="78">
        <v>64342388</v>
      </c>
      <c r="R33" s="80"/>
      <c r="S33" s="78">
        <v>161118692</v>
      </c>
      <c r="T33" s="78">
        <v>85572175</v>
      </c>
      <c r="U33" s="81">
        <v>1150504422</v>
      </c>
      <c r="V33" s="82">
        <v>76467000</v>
      </c>
    </row>
    <row r="34" spans="1:22" ht="13.5">
      <c r="A34" s="47" t="s">
        <v>565</v>
      </c>
      <c r="B34" s="75" t="s">
        <v>97</v>
      </c>
      <c r="C34" s="76" t="s">
        <v>98</v>
      </c>
      <c r="D34" s="77">
        <v>659645720</v>
      </c>
      <c r="E34" s="78">
        <v>527240000</v>
      </c>
      <c r="F34" s="78">
        <v>1872280</v>
      </c>
      <c r="G34" s="78">
        <v>0</v>
      </c>
      <c r="H34" s="78">
        <v>0</v>
      </c>
      <c r="I34" s="78">
        <v>36178596</v>
      </c>
      <c r="J34" s="78">
        <v>74955520</v>
      </c>
      <c r="K34" s="78">
        <v>1079796966</v>
      </c>
      <c r="L34" s="79">
        <v>2379689082</v>
      </c>
      <c r="M34" s="77">
        <v>311989000</v>
      </c>
      <c r="N34" s="78">
        <v>771756229</v>
      </c>
      <c r="O34" s="78">
        <v>141357000</v>
      </c>
      <c r="P34" s="78">
        <v>113118000</v>
      </c>
      <c r="Q34" s="78">
        <v>94475602</v>
      </c>
      <c r="R34" s="80"/>
      <c r="S34" s="78">
        <v>634699962</v>
      </c>
      <c r="T34" s="78">
        <v>267193018</v>
      </c>
      <c r="U34" s="81">
        <v>2334588811</v>
      </c>
      <c r="V34" s="82">
        <v>73914037</v>
      </c>
    </row>
    <row r="35" spans="1:22" ht="13.5">
      <c r="A35" s="47" t="s">
        <v>565</v>
      </c>
      <c r="B35" s="75" t="s">
        <v>461</v>
      </c>
      <c r="C35" s="76" t="s">
        <v>462</v>
      </c>
      <c r="D35" s="77">
        <v>277393127</v>
      </c>
      <c r="E35" s="78">
        <v>182714303</v>
      </c>
      <c r="F35" s="78">
        <v>0</v>
      </c>
      <c r="G35" s="78">
        <v>0</v>
      </c>
      <c r="H35" s="78">
        <v>0</v>
      </c>
      <c r="I35" s="78">
        <v>5910514</v>
      </c>
      <c r="J35" s="78">
        <v>22351116</v>
      </c>
      <c r="K35" s="78">
        <v>168761137</v>
      </c>
      <c r="L35" s="79">
        <v>657130197</v>
      </c>
      <c r="M35" s="77">
        <v>98077769</v>
      </c>
      <c r="N35" s="78">
        <v>259159016</v>
      </c>
      <c r="O35" s="78">
        <v>65573703</v>
      </c>
      <c r="P35" s="78">
        <v>35908360</v>
      </c>
      <c r="Q35" s="78">
        <v>19201916</v>
      </c>
      <c r="R35" s="80"/>
      <c r="S35" s="78">
        <v>96291948</v>
      </c>
      <c r="T35" s="78">
        <v>45189801</v>
      </c>
      <c r="U35" s="81">
        <v>619402513</v>
      </c>
      <c r="V35" s="82">
        <v>64464212</v>
      </c>
    </row>
    <row r="36" spans="1:22" ht="13.5">
      <c r="A36" s="47" t="s">
        <v>565</v>
      </c>
      <c r="B36" s="75" t="s">
        <v>463</v>
      </c>
      <c r="C36" s="76" t="s">
        <v>464</v>
      </c>
      <c r="D36" s="77">
        <v>276307704</v>
      </c>
      <c r="E36" s="78">
        <v>143150643</v>
      </c>
      <c r="F36" s="78">
        <v>1100000</v>
      </c>
      <c r="G36" s="78">
        <v>0</v>
      </c>
      <c r="H36" s="78">
        <v>0</v>
      </c>
      <c r="I36" s="78">
        <v>13510457</v>
      </c>
      <c r="J36" s="78">
        <v>103349620</v>
      </c>
      <c r="K36" s="78">
        <v>218207592</v>
      </c>
      <c r="L36" s="79">
        <v>755626016</v>
      </c>
      <c r="M36" s="77">
        <v>148975012</v>
      </c>
      <c r="N36" s="78">
        <v>178111413</v>
      </c>
      <c r="O36" s="78">
        <v>87043999</v>
      </c>
      <c r="P36" s="78">
        <v>77658167</v>
      </c>
      <c r="Q36" s="78">
        <v>46558140</v>
      </c>
      <c r="R36" s="80"/>
      <c r="S36" s="78">
        <v>143570998</v>
      </c>
      <c r="T36" s="78">
        <v>75488058</v>
      </c>
      <c r="U36" s="81">
        <v>757405787</v>
      </c>
      <c r="V36" s="82">
        <v>30351826</v>
      </c>
    </row>
    <row r="37" spans="1:22" ht="13.5">
      <c r="A37" s="47" t="s">
        <v>565</v>
      </c>
      <c r="B37" s="75" t="s">
        <v>465</v>
      </c>
      <c r="C37" s="76" t="s">
        <v>466</v>
      </c>
      <c r="D37" s="77">
        <v>293831602</v>
      </c>
      <c r="E37" s="78">
        <v>206632034</v>
      </c>
      <c r="F37" s="78">
        <v>0</v>
      </c>
      <c r="G37" s="78">
        <v>0</v>
      </c>
      <c r="H37" s="78">
        <v>0</v>
      </c>
      <c r="I37" s="78">
        <v>34041114</v>
      </c>
      <c r="J37" s="78">
        <v>183498900</v>
      </c>
      <c r="K37" s="78">
        <v>318072717</v>
      </c>
      <c r="L37" s="79">
        <v>1036076367</v>
      </c>
      <c r="M37" s="77">
        <v>236157576</v>
      </c>
      <c r="N37" s="78">
        <v>287615082</v>
      </c>
      <c r="O37" s="78">
        <v>75538140</v>
      </c>
      <c r="P37" s="78">
        <v>36960674</v>
      </c>
      <c r="Q37" s="78">
        <v>35667408</v>
      </c>
      <c r="R37" s="80"/>
      <c r="S37" s="78">
        <v>161320350</v>
      </c>
      <c r="T37" s="78">
        <v>170954502</v>
      </c>
      <c r="U37" s="81">
        <v>1004213732</v>
      </c>
      <c r="V37" s="82">
        <v>44349650</v>
      </c>
    </row>
    <row r="38" spans="1:22" ht="13.5">
      <c r="A38" s="47" t="s">
        <v>566</v>
      </c>
      <c r="B38" s="75" t="s">
        <v>536</v>
      </c>
      <c r="C38" s="76" t="s">
        <v>537</v>
      </c>
      <c r="D38" s="77">
        <v>252867911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1841087</v>
      </c>
      <c r="K38" s="78">
        <v>146523301</v>
      </c>
      <c r="L38" s="79">
        <v>401232299</v>
      </c>
      <c r="M38" s="77">
        <v>0</v>
      </c>
      <c r="N38" s="78">
        <v>0</v>
      </c>
      <c r="O38" s="78">
        <v>0</v>
      </c>
      <c r="P38" s="78">
        <v>0</v>
      </c>
      <c r="Q38" s="78">
        <v>0</v>
      </c>
      <c r="R38" s="80"/>
      <c r="S38" s="78">
        <v>28707000</v>
      </c>
      <c r="T38" s="78">
        <v>363465437</v>
      </c>
      <c r="U38" s="81">
        <v>392172437</v>
      </c>
      <c r="V38" s="82">
        <v>0</v>
      </c>
    </row>
    <row r="39" spans="1:22" ht="12.75">
      <c r="A39" s="48"/>
      <c r="B39" s="83" t="s">
        <v>625</v>
      </c>
      <c r="C39" s="84"/>
      <c r="D39" s="85">
        <f aca="true" t="shared" si="4" ref="D39:V39">SUM(D31:D38)</f>
        <v>2408248126</v>
      </c>
      <c r="E39" s="86">
        <f t="shared" si="4"/>
        <v>1573052140</v>
      </c>
      <c r="F39" s="86">
        <f t="shared" si="4"/>
        <v>4242188</v>
      </c>
      <c r="G39" s="86">
        <f t="shared" si="4"/>
        <v>0</v>
      </c>
      <c r="H39" s="86">
        <f t="shared" si="4"/>
        <v>0</v>
      </c>
      <c r="I39" s="86">
        <f t="shared" si="4"/>
        <v>125007440</v>
      </c>
      <c r="J39" s="86">
        <f t="shared" si="4"/>
        <v>554313253</v>
      </c>
      <c r="K39" s="86">
        <f t="shared" si="4"/>
        <v>2609320398</v>
      </c>
      <c r="L39" s="87">
        <f t="shared" si="4"/>
        <v>7274183545</v>
      </c>
      <c r="M39" s="85">
        <f t="shared" si="4"/>
        <v>1072421046</v>
      </c>
      <c r="N39" s="86">
        <f t="shared" si="4"/>
        <v>2204675940</v>
      </c>
      <c r="O39" s="86">
        <f t="shared" si="4"/>
        <v>559149988</v>
      </c>
      <c r="P39" s="86">
        <f t="shared" si="4"/>
        <v>369594419</v>
      </c>
      <c r="Q39" s="86">
        <f t="shared" si="4"/>
        <v>292704495</v>
      </c>
      <c r="R39" s="86">
        <f t="shared" si="4"/>
        <v>0</v>
      </c>
      <c r="S39" s="86">
        <f t="shared" si="4"/>
        <v>1336855370</v>
      </c>
      <c r="T39" s="86">
        <f t="shared" si="4"/>
        <v>1124366487</v>
      </c>
      <c r="U39" s="88">
        <f t="shared" si="4"/>
        <v>6959767745</v>
      </c>
      <c r="V39" s="89">
        <f t="shared" si="4"/>
        <v>374099208</v>
      </c>
    </row>
    <row r="40" spans="1:22" ht="13.5">
      <c r="A40" s="47" t="s">
        <v>565</v>
      </c>
      <c r="B40" s="75" t="s">
        <v>467</v>
      </c>
      <c r="C40" s="76" t="s">
        <v>468</v>
      </c>
      <c r="D40" s="77">
        <v>32334064</v>
      </c>
      <c r="E40" s="78">
        <v>9149964</v>
      </c>
      <c r="F40" s="78">
        <v>0</v>
      </c>
      <c r="G40" s="78">
        <v>0</v>
      </c>
      <c r="H40" s="78">
        <v>0</v>
      </c>
      <c r="I40" s="78">
        <v>795000</v>
      </c>
      <c r="J40" s="78">
        <v>27277404</v>
      </c>
      <c r="K40" s="78">
        <v>29350664</v>
      </c>
      <c r="L40" s="79">
        <v>98907096</v>
      </c>
      <c r="M40" s="77">
        <v>4715800</v>
      </c>
      <c r="N40" s="78">
        <v>15788152</v>
      </c>
      <c r="O40" s="78">
        <v>5835908</v>
      </c>
      <c r="P40" s="78">
        <v>1625608</v>
      </c>
      <c r="Q40" s="78">
        <v>1810644</v>
      </c>
      <c r="R40" s="80"/>
      <c r="S40" s="78">
        <v>27558190</v>
      </c>
      <c r="T40" s="78">
        <v>36226272</v>
      </c>
      <c r="U40" s="81">
        <v>93560574</v>
      </c>
      <c r="V40" s="82">
        <v>10005550</v>
      </c>
    </row>
    <row r="41" spans="1:22" ht="13.5">
      <c r="A41" s="47" t="s">
        <v>565</v>
      </c>
      <c r="B41" s="75" t="s">
        <v>469</v>
      </c>
      <c r="C41" s="76" t="s">
        <v>470</v>
      </c>
      <c r="D41" s="77">
        <v>26079159</v>
      </c>
      <c r="E41" s="78">
        <v>12000000</v>
      </c>
      <c r="F41" s="78">
        <v>0</v>
      </c>
      <c r="G41" s="78">
        <v>0</v>
      </c>
      <c r="H41" s="78">
        <v>0</v>
      </c>
      <c r="I41" s="78">
        <v>1344000</v>
      </c>
      <c r="J41" s="78">
        <v>6534000</v>
      </c>
      <c r="K41" s="78">
        <v>23387379</v>
      </c>
      <c r="L41" s="79">
        <v>69344538</v>
      </c>
      <c r="M41" s="77">
        <v>4477835</v>
      </c>
      <c r="N41" s="78">
        <v>16259590</v>
      </c>
      <c r="O41" s="78">
        <v>4232592</v>
      </c>
      <c r="P41" s="78">
        <v>3126840</v>
      </c>
      <c r="Q41" s="78">
        <v>1576012</v>
      </c>
      <c r="R41" s="80"/>
      <c r="S41" s="78">
        <v>31104150</v>
      </c>
      <c r="T41" s="78">
        <v>8576000</v>
      </c>
      <c r="U41" s="81">
        <v>69353019</v>
      </c>
      <c r="V41" s="82">
        <v>14103850</v>
      </c>
    </row>
    <row r="42" spans="1:22" ht="13.5">
      <c r="A42" s="47" t="s">
        <v>565</v>
      </c>
      <c r="B42" s="75" t="s">
        <v>471</v>
      </c>
      <c r="C42" s="76" t="s">
        <v>472</v>
      </c>
      <c r="D42" s="77">
        <v>126219938</v>
      </c>
      <c r="E42" s="78">
        <v>68200500</v>
      </c>
      <c r="F42" s="78">
        <v>8500000</v>
      </c>
      <c r="G42" s="78">
        <v>0</v>
      </c>
      <c r="H42" s="78">
        <v>0</v>
      </c>
      <c r="I42" s="78">
        <v>3123768</v>
      </c>
      <c r="J42" s="78">
        <v>54689437</v>
      </c>
      <c r="K42" s="78">
        <v>86441089</v>
      </c>
      <c r="L42" s="79">
        <v>347174732</v>
      </c>
      <c r="M42" s="77">
        <v>40903128</v>
      </c>
      <c r="N42" s="78">
        <v>85272600</v>
      </c>
      <c r="O42" s="78">
        <v>22631285</v>
      </c>
      <c r="P42" s="78">
        <v>18087237</v>
      </c>
      <c r="Q42" s="78">
        <v>9411425</v>
      </c>
      <c r="R42" s="80"/>
      <c r="S42" s="78">
        <v>84105300</v>
      </c>
      <c r="T42" s="78">
        <v>67754331</v>
      </c>
      <c r="U42" s="81">
        <v>328165306</v>
      </c>
      <c r="V42" s="82">
        <v>20810700</v>
      </c>
    </row>
    <row r="43" spans="1:22" ht="13.5">
      <c r="A43" s="47" t="s">
        <v>566</v>
      </c>
      <c r="B43" s="75" t="s">
        <v>552</v>
      </c>
      <c r="C43" s="76" t="s">
        <v>553</v>
      </c>
      <c r="D43" s="77">
        <v>59536284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41161058</v>
      </c>
      <c r="L43" s="79">
        <v>100697342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80"/>
      <c r="S43" s="78">
        <v>43362400</v>
      </c>
      <c r="T43" s="78">
        <v>57652453</v>
      </c>
      <c r="U43" s="81">
        <v>101014853</v>
      </c>
      <c r="V43" s="82">
        <v>0</v>
      </c>
    </row>
    <row r="44" spans="1:22" ht="12.75">
      <c r="A44" s="48"/>
      <c r="B44" s="83" t="s">
        <v>626</v>
      </c>
      <c r="C44" s="84"/>
      <c r="D44" s="85">
        <f aca="true" t="shared" si="5" ref="D44:V44">SUM(D40:D43)</f>
        <v>244169445</v>
      </c>
      <c r="E44" s="86">
        <f t="shared" si="5"/>
        <v>89350464</v>
      </c>
      <c r="F44" s="86">
        <f t="shared" si="5"/>
        <v>8500000</v>
      </c>
      <c r="G44" s="86">
        <f t="shared" si="5"/>
        <v>0</v>
      </c>
      <c r="H44" s="86">
        <f t="shared" si="5"/>
        <v>0</v>
      </c>
      <c r="I44" s="86">
        <f t="shared" si="5"/>
        <v>5262768</v>
      </c>
      <c r="J44" s="86">
        <f t="shared" si="5"/>
        <v>88500841</v>
      </c>
      <c r="K44" s="86">
        <f t="shared" si="5"/>
        <v>180340190</v>
      </c>
      <c r="L44" s="87">
        <f t="shared" si="5"/>
        <v>616123708</v>
      </c>
      <c r="M44" s="85">
        <f t="shared" si="5"/>
        <v>50096763</v>
      </c>
      <c r="N44" s="86">
        <f t="shared" si="5"/>
        <v>117320342</v>
      </c>
      <c r="O44" s="86">
        <f t="shared" si="5"/>
        <v>32699785</v>
      </c>
      <c r="P44" s="86">
        <f t="shared" si="5"/>
        <v>22839685</v>
      </c>
      <c r="Q44" s="86">
        <f t="shared" si="5"/>
        <v>12798081</v>
      </c>
      <c r="R44" s="86">
        <f t="shared" si="5"/>
        <v>0</v>
      </c>
      <c r="S44" s="86">
        <f t="shared" si="5"/>
        <v>186130040</v>
      </c>
      <c r="T44" s="86">
        <f t="shared" si="5"/>
        <v>170209056</v>
      </c>
      <c r="U44" s="88">
        <f t="shared" si="5"/>
        <v>592093752</v>
      </c>
      <c r="V44" s="89">
        <f t="shared" si="5"/>
        <v>44920100</v>
      </c>
    </row>
    <row r="45" spans="1:22" ht="12.75">
      <c r="A45" s="49"/>
      <c r="B45" s="90" t="s">
        <v>627</v>
      </c>
      <c r="C45" s="91"/>
      <c r="D45" s="92">
        <f aca="true" t="shared" si="6" ref="D45:V45">SUM(D9,D11:D16,D18:D23,D25:D29,D31:D38,D40:D43)</f>
        <v>22992898060</v>
      </c>
      <c r="E45" s="93">
        <f t="shared" si="6"/>
        <v>14783286195</v>
      </c>
      <c r="F45" s="93">
        <f t="shared" si="6"/>
        <v>585906832</v>
      </c>
      <c r="G45" s="93">
        <f t="shared" si="6"/>
        <v>0</v>
      </c>
      <c r="H45" s="93">
        <f t="shared" si="6"/>
        <v>0</v>
      </c>
      <c r="I45" s="93">
        <f t="shared" si="6"/>
        <v>1378768116</v>
      </c>
      <c r="J45" s="93">
        <f t="shared" si="6"/>
        <v>5007229548</v>
      </c>
      <c r="K45" s="93">
        <f t="shared" si="6"/>
        <v>22174669124</v>
      </c>
      <c r="L45" s="94">
        <f t="shared" si="6"/>
        <v>66922757875</v>
      </c>
      <c r="M45" s="92">
        <f t="shared" si="6"/>
        <v>13697916148</v>
      </c>
      <c r="N45" s="93">
        <f t="shared" si="6"/>
        <v>21042399135</v>
      </c>
      <c r="O45" s="93">
        <f t="shared" si="6"/>
        <v>4941962479</v>
      </c>
      <c r="P45" s="93">
        <f t="shared" si="6"/>
        <v>2685602388</v>
      </c>
      <c r="Q45" s="93">
        <f t="shared" si="6"/>
        <v>2192075175</v>
      </c>
      <c r="R45" s="93">
        <f t="shared" si="6"/>
        <v>0</v>
      </c>
      <c r="S45" s="93">
        <f t="shared" si="6"/>
        <v>9354378911</v>
      </c>
      <c r="T45" s="93">
        <f t="shared" si="6"/>
        <v>9600349932</v>
      </c>
      <c r="U45" s="95">
        <f t="shared" si="6"/>
        <v>63514684168</v>
      </c>
      <c r="V45" s="89">
        <f t="shared" si="6"/>
        <v>4144902874</v>
      </c>
    </row>
    <row r="46" spans="1:22" ht="13.5">
      <c r="A46" s="50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3.5">
      <c r="A47" s="51"/>
      <c r="B47" s="128" t="s">
        <v>42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0"/>
  <sheetViews>
    <sheetView showGridLines="0" zoomScalePageLayoutView="0" workbookViewId="0" topLeftCell="L1">
      <selection activeCell="W18" sqref="W1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0" width="10.7109375" style="3" customWidth="1"/>
    <col min="21" max="21" width="11.7109375" style="3" customWidth="1"/>
    <col min="22" max="22" width="12.140625" style="3" customWidth="1"/>
    <col min="23" max="23" width="10.7109375" style="3" bestFit="1" customWidth="1"/>
    <col min="24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5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  <c r="W2" s="2"/>
      <c r="X2" s="2"/>
      <c r="Y2" s="2"/>
    </row>
    <row r="3" spans="1:21" ht="16.5" customHeight="1">
      <c r="A3" s="5"/>
      <c r="B3" s="127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3</v>
      </c>
      <c r="C5" s="13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0" t="s">
        <v>22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43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44</v>
      </c>
      <c r="C9" s="53" t="s">
        <v>45</v>
      </c>
      <c r="D9" s="54">
        <v>2427230692</v>
      </c>
      <c r="E9" s="55">
        <v>1779698226</v>
      </c>
      <c r="F9" s="55">
        <v>277777426</v>
      </c>
      <c r="G9" s="55">
        <v>0</v>
      </c>
      <c r="H9" s="55">
        <v>0</v>
      </c>
      <c r="I9" s="55">
        <v>44211169</v>
      </c>
      <c r="J9" s="55">
        <v>497285620</v>
      </c>
      <c r="K9" s="55">
        <v>2480749515</v>
      </c>
      <c r="L9" s="56">
        <v>7506952648</v>
      </c>
      <c r="M9" s="57">
        <v>1687667431</v>
      </c>
      <c r="N9" s="58">
        <v>2184209246</v>
      </c>
      <c r="O9" s="55">
        <v>631338211</v>
      </c>
      <c r="P9" s="58">
        <v>397037055</v>
      </c>
      <c r="Q9" s="58">
        <v>334127904</v>
      </c>
      <c r="R9" s="58"/>
      <c r="S9" s="58">
        <v>1230978537</v>
      </c>
      <c r="T9" s="58">
        <v>1042193256</v>
      </c>
      <c r="U9" s="104">
        <v>7507551640</v>
      </c>
      <c r="V9" s="59">
        <v>808929169</v>
      </c>
    </row>
    <row r="10" spans="1:22" s="10" customFormat="1" ht="12.75">
      <c r="A10" s="25"/>
      <c r="B10" s="52" t="s">
        <v>46</v>
      </c>
      <c r="C10" s="53" t="s">
        <v>47</v>
      </c>
      <c r="D10" s="54">
        <v>15485778947</v>
      </c>
      <c r="E10" s="55">
        <v>9585215000</v>
      </c>
      <c r="F10" s="55">
        <v>405666389</v>
      </c>
      <c r="G10" s="55">
        <v>0</v>
      </c>
      <c r="H10" s="55">
        <v>0</v>
      </c>
      <c r="I10" s="55">
        <v>828459652</v>
      </c>
      <c r="J10" s="55">
        <v>3640802926</v>
      </c>
      <c r="K10" s="55">
        <v>15173061824</v>
      </c>
      <c r="L10" s="56">
        <v>45118984738</v>
      </c>
      <c r="M10" s="57">
        <v>10511518816</v>
      </c>
      <c r="N10" s="58">
        <v>13789334408</v>
      </c>
      <c r="O10" s="55">
        <v>3194458616</v>
      </c>
      <c r="P10" s="58">
        <v>1616485588</v>
      </c>
      <c r="Q10" s="58">
        <v>1285430833</v>
      </c>
      <c r="R10" s="58"/>
      <c r="S10" s="58">
        <v>5608723565</v>
      </c>
      <c r="T10" s="58">
        <v>6437150803</v>
      </c>
      <c r="U10" s="104">
        <v>42443102629</v>
      </c>
      <c r="V10" s="59">
        <v>2815828138</v>
      </c>
    </row>
    <row r="11" spans="1:22" s="10" customFormat="1" ht="12.75">
      <c r="A11" s="25"/>
      <c r="B11" s="52" t="s">
        <v>48</v>
      </c>
      <c r="C11" s="53" t="s">
        <v>49</v>
      </c>
      <c r="D11" s="54">
        <v>9896962740</v>
      </c>
      <c r="E11" s="55">
        <v>12547651093</v>
      </c>
      <c r="F11" s="55">
        <v>4303270656</v>
      </c>
      <c r="G11" s="55">
        <v>0</v>
      </c>
      <c r="H11" s="55">
        <v>0</v>
      </c>
      <c r="I11" s="55">
        <v>1128804896</v>
      </c>
      <c r="J11" s="55">
        <v>3073502136</v>
      </c>
      <c r="K11" s="55">
        <v>10805782478</v>
      </c>
      <c r="L11" s="56">
        <v>41755973999</v>
      </c>
      <c r="M11" s="57">
        <v>6140478219</v>
      </c>
      <c r="N11" s="58">
        <v>16759382287</v>
      </c>
      <c r="O11" s="55">
        <v>5693863429</v>
      </c>
      <c r="P11" s="58">
        <v>1966130136</v>
      </c>
      <c r="Q11" s="58">
        <v>1535167297</v>
      </c>
      <c r="R11" s="58"/>
      <c r="S11" s="58">
        <v>4864636645</v>
      </c>
      <c r="T11" s="58">
        <v>4669801121</v>
      </c>
      <c r="U11" s="104">
        <v>41629459134</v>
      </c>
      <c r="V11" s="59">
        <v>2240665239</v>
      </c>
    </row>
    <row r="12" spans="1:22" s="10" customFormat="1" ht="12.75">
      <c r="A12" s="25"/>
      <c r="B12" s="52" t="s">
        <v>50</v>
      </c>
      <c r="C12" s="53" t="s">
        <v>51</v>
      </c>
      <c r="D12" s="54">
        <v>10891349510</v>
      </c>
      <c r="E12" s="55">
        <v>10220350570</v>
      </c>
      <c r="F12" s="55">
        <v>3210314020</v>
      </c>
      <c r="G12" s="55">
        <v>0</v>
      </c>
      <c r="H12" s="55">
        <v>0</v>
      </c>
      <c r="I12" s="55">
        <v>845099110</v>
      </c>
      <c r="J12" s="55">
        <v>2789922560</v>
      </c>
      <c r="K12" s="55">
        <v>12204774790</v>
      </c>
      <c r="L12" s="56">
        <v>40161810560</v>
      </c>
      <c r="M12" s="57">
        <v>9345000180</v>
      </c>
      <c r="N12" s="58">
        <v>13779291790</v>
      </c>
      <c r="O12" s="55">
        <v>5573624070</v>
      </c>
      <c r="P12" s="58">
        <v>1343152060</v>
      </c>
      <c r="Q12" s="58">
        <v>858670150</v>
      </c>
      <c r="R12" s="58"/>
      <c r="S12" s="58">
        <v>4090546860</v>
      </c>
      <c r="T12" s="58">
        <v>5543960510</v>
      </c>
      <c r="U12" s="104">
        <v>40534245620</v>
      </c>
      <c r="V12" s="59">
        <v>3528323010</v>
      </c>
    </row>
    <row r="13" spans="1:22" s="10" customFormat="1" ht="12.75">
      <c r="A13" s="25"/>
      <c r="B13" s="52" t="s">
        <v>52</v>
      </c>
      <c r="C13" s="53" t="s">
        <v>53</v>
      </c>
      <c r="D13" s="54">
        <v>16134134434</v>
      </c>
      <c r="E13" s="55">
        <v>12175140763</v>
      </c>
      <c r="F13" s="55">
        <v>6531536000</v>
      </c>
      <c r="G13" s="55">
        <v>0</v>
      </c>
      <c r="H13" s="55">
        <v>0</v>
      </c>
      <c r="I13" s="55">
        <v>4185324735</v>
      </c>
      <c r="J13" s="55">
        <v>5359869624</v>
      </c>
      <c r="K13" s="55">
        <v>24612406231</v>
      </c>
      <c r="L13" s="56">
        <v>68998411787</v>
      </c>
      <c r="M13" s="57">
        <v>13215032000</v>
      </c>
      <c r="N13" s="58">
        <v>17276365590</v>
      </c>
      <c r="O13" s="55">
        <v>8341594000</v>
      </c>
      <c r="P13" s="58">
        <v>5191714000</v>
      </c>
      <c r="Q13" s="58">
        <v>2103317000</v>
      </c>
      <c r="R13" s="58"/>
      <c r="S13" s="58">
        <v>14638119670</v>
      </c>
      <c r="T13" s="58">
        <v>8376676815</v>
      </c>
      <c r="U13" s="104">
        <v>69142819075</v>
      </c>
      <c r="V13" s="59">
        <v>2495738000</v>
      </c>
    </row>
    <row r="14" spans="1:22" s="10" customFormat="1" ht="12.75">
      <c r="A14" s="25"/>
      <c r="B14" s="52" t="s">
        <v>54</v>
      </c>
      <c r="C14" s="53" t="s">
        <v>55</v>
      </c>
      <c r="D14" s="54">
        <v>2175180680</v>
      </c>
      <c r="E14" s="55">
        <v>1720532052</v>
      </c>
      <c r="F14" s="55">
        <v>488330670</v>
      </c>
      <c r="G14" s="55">
        <v>0</v>
      </c>
      <c r="H14" s="55">
        <v>0</v>
      </c>
      <c r="I14" s="55">
        <v>222332882</v>
      </c>
      <c r="J14" s="55">
        <v>1114763921</v>
      </c>
      <c r="K14" s="55">
        <v>1154184520</v>
      </c>
      <c r="L14" s="56">
        <v>6875324725</v>
      </c>
      <c r="M14" s="57">
        <v>1376320166</v>
      </c>
      <c r="N14" s="58">
        <v>2724997241</v>
      </c>
      <c r="O14" s="55">
        <v>983099641</v>
      </c>
      <c r="P14" s="58">
        <v>364526345</v>
      </c>
      <c r="Q14" s="58">
        <v>148264434</v>
      </c>
      <c r="R14" s="58"/>
      <c r="S14" s="58">
        <v>910524498</v>
      </c>
      <c r="T14" s="58">
        <v>904695021</v>
      </c>
      <c r="U14" s="104">
        <v>7412427346</v>
      </c>
      <c r="V14" s="59">
        <v>911531502</v>
      </c>
    </row>
    <row r="15" spans="1:22" s="10" customFormat="1" ht="12.75">
      <c r="A15" s="25"/>
      <c r="B15" s="52" t="s">
        <v>56</v>
      </c>
      <c r="C15" s="53" t="s">
        <v>57</v>
      </c>
      <c r="D15" s="54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6">
        <v>0</v>
      </c>
      <c r="M15" s="57">
        <v>0</v>
      </c>
      <c r="N15" s="58">
        <v>0</v>
      </c>
      <c r="O15" s="55">
        <v>0</v>
      </c>
      <c r="P15" s="58">
        <v>0</v>
      </c>
      <c r="Q15" s="58">
        <v>0</v>
      </c>
      <c r="R15" s="58"/>
      <c r="S15" s="58">
        <v>0</v>
      </c>
      <c r="T15" s="58">
        <v>0</v>
      </c>
      <c r="U15" s="104">
        <v>0</v>
      </c>
      <c r="V15" s="59">
        <v>0</v>
      </c>
    </row>
    <row r="16" spans="1:22" s="10" customFormat="1" ht="12.75">
      <c r="A16" s="25"/>
      <c r="B16" s="52" t="s">
        <v>58</v>
      </c>
      <c r="C16" s="53" t="s">
        <v>59</v>
      </c>
      <c r="D16" s="54">
        <v>11806799186</v>
      </c>
      <c r="E16" s="55">
        <v>9527587902</v>
      </c>
      <c r="F16" s="55">
        <v>3099168089</v>
      </c>
      <c r="G16" s="55">
        <v>0</v>
      </c>
      <c r="H16" s="55">
        <v>0</v>
      </c>
      <c r="I16" s="55">
        <v>1455416667</v>
      </c>
      <c r="J16" s="55">
        <v>2109986313</v>
      </c>
      <c r="K16" s="55">
        <v>9707701544</v>
      </c>
      <c r="L16" s="56">
        <v>37706659701</v>
      </c>
      <c r="M16" s="57">
        <v>8485709037</v>
      </c>
      <c r="N16" s="58">
        <v>14078496087</v>
      </c>
      <c r="O16" s="55">
        <v>4917504272</v>
      </c>
      <c r="P16" s="58">
        <v>1281810228</v>
      </c>
      <c r="Q16" s="58">
        <v>1829428974</v>
      </c>
      <c r="R16" s="58"/>
      <c r="S16" s="58">
        <v>3421941396</v>
      </c>
      <c r="T16" s="58">
        <v>3545824400</v>
      </c>
      <c r="U16" s="104">
        <v>37560714394</v>
      </c>
      <c r="V16" s="59">
        <v>2101310090</v>
      </c>
    </row>
    <row r="17" spans="1:23" s="10" customFormat="1" ht="12.75">
      <c r="A17" s="25"/>
      <c r="B17" s="105" t="s">
        <v>564</v>
      </c>
      <c r="C17" s="53"/>
      <c r="D17" s="63">
        <f aca="true" t="shared" si="0" ref="D17:V17">SUM(D9:D16)</f>
        <v>68817436189</v>
      </c>
      <c r="E17" s="64">
        <f t="shared" si="0"/>
        <v>57556175606</v>
      </c>
      <c r="F17" s="64">
        <f t="shared" si="0"/>
        <v>18316063250</v>
      </c>
      <c r="G17" s="64">
        <f t="shared" si="0"/>
        <v>0</v>
      </c>
      <c r="H17" s="64">
        <f t="shared" si="0"/>
        <v>0</v>
      </c>
      <c r="I17" s="64">
        <f t="shared" si="0"/>
        <v>8709649111</v>
      </c>
      <c r="J17" s="64">
        <f t="shared" si="0"/>
        <v>18586133100</v>
      </c>
      <c r="K17" s="64">
        <f t="shared" si="0"/>
        <v>76138660902</v>
      </c>
      <c r="L17" s="106">
        <f t="shared" si="0"/>
        <v>248124118158</v>
      </c>
      <c r="M17" s="107">
        <f t="shared" si="0"/>
        <v>50761725849</v>
      </c>
      <c r="N17" s="108">
        <f t="shared" si="0"/>
        <v>80592076649</v>
      </c>
      <c r="O17" s="64">
        <f t="shared" si="0"/>
        <v>29335482239</v>
      </c>
      <c r="P17" s="108">
        <f t="shared" si="0"/>
        <v>12160855412</v>
      </c>
      <c r="Q17" s="108">
        <f t="shared" si="0"/>
        <v>8094406592</v>
      </c>
      <c r="R17" s="108">
        <f t="shared" si="0"/>
        <v>0</v>
      </c>
      <c r="S17" s="108">
        <f t="shared" si="0"/>
        <v>34765471171</v>
      </c>
      <c r="T17" s="108">
        <f t="shared" si="0"/>
        <v>30520301926</v>
      </c>
      <c r="U17" s="109">
        <f t="shared" si="0"/>
        <v>246230319838</v>
      </c>
      <c r="V17" s="59">
        <f t="shared" si="0"/>
        <v>14902325148</v>
      </c>
      <c r="W17" s="59">
        <f>U17-V17</f>
        <v>231327994690</v>
      </c>
    </row>
    <row r="18" spans="1:22" s="10" customFormat="1" ht="12.75">
      <c r="A18" s="27"/>
      <c r="B18" s="110"/>
      <c r="C18" s="111"/>
      <c r="D18" s="112"/>
      <c r="E18" s="113"/>
      <c r="F18" s="113"/>
      <c r="G18" s="113"/>
      <c r="H18" s="113"/>
      <c r="I18" s="113"/>
      <c r="J18" s="113"/>
      <c r="K18" s="113"/>
      <c r="L18" s="114"/>
      <c r="M18" s="115"/>
      <c r="N18" s="116"/>
      <c r="O18" s="113"/>
      <c r="P18" s="116"/>
      <c r="Q18" s="116"/>
      <c r="R18" s="116"/>
      <c r="S18" s="116"/>
      <c r="T18" s="116"/>
      <c r="U18" s="117"/>
      <c r="V18" s="59"/>
    </row>
    <row r="19" spans="1:22" ht="12.75">
      <c r="A19" s="2"/>
      <c r="B19" s="124" t="s">
        <v>42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74"/>
    </row>
    <row r="20" spans="1:22" ht="12.75">
      <c r="A20" s="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</row>
    <row r="21" spans="1:22" ht="12.75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.75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.75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.7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.7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.7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.7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.75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.75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.75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.7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.7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.7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.7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.7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.7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.7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.7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.7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.7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.7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.7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.7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.7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.7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.7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.7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.7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.7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.7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.7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.7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.7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.7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.7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.7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.7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.7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.7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.7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.7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.7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.7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.7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.7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.7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.7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.7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.7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.7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.7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.7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.7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.7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.7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.7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.7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.7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.7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.75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.75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2:22" ht="12.7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2:22" ht="12.7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.7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.7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.7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.7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.7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.7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.7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.7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.7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.7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.7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.7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.7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.7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.7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.7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.7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.7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.7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.7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.7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.7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.7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.7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.7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.7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.7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.7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.7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.7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.7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.7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.7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.7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.7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.7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.7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.7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19:U19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1" width="10.7109375" style="3" customWidth="1"/>
    <col min="22" max="22" width="0" style="3" hidden="1" customWidth="1"/>
    <col min="23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6" customFormat="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3</v>
      </c>
      <c r="C5" s="13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0" t="s">
        <v>22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60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 customHeight="1">
      <c r="A9" s="25"/>
      <c r="B9" s="52" t="s">
        <v>61</v>
      </c>
      <c r="C9" s="53" t="s">
        <v>62</v>
      </c>
      <c r="D9" s="54">
        <v>872011023</v>
      </c>
      <c r="E9" s="55">
        <v>438328067</v>
      </c>
      <c r="F9" s="55">
        <v>640660013</v>
      </c>
      <c r="G9" s="55">
        <v>0</v>
      </c>
      <c r="H9" s="55">
        <v>0</v>
      </c>
      <c r="I9" s="55">
        <v>202275318</v>
      </c>
      <c r="J9" s="55">
        <v>200000000</v>
      </c>
      <c r="K9" s="55">
        <v>605089534</v>
      </c>
      <c r="L9" s="56">
        <v>2958363955</v>
      </c>
      <c r="M9" s="57">
        <v>399297428</v>
      </c>
      <c r="N9" s="58">
        <v>776998640</v>
      </c>
      <c r="O9" s="55">
        <v>380733724</v>
      </c>
      <c r="P9" s="58">
        <v>165398993</v>
      </c>
      <c r="Q9" s="55">
        <v>110612719</v>
      </c>
      <c r="R9" s="58"/>
      <c r="S9" s="58">
        <v>548702000</v>
      </c>
      <c r="T9" s="58">
        <v>576718589</v>
      </c>
      <c r="U9" s="56">
        <v>2958462093</v>
      </c>
      <c r="V9" s="59">
        <v>153247000</v>
      </c>
    </row>
    <row r="10" spans="1:22" s="10" customFormat="1" ht="12.75" customHeight="1">
      <c r="A10" s="25"/>
      <c r="B10" s="52" t="s">
        <v>63</v>
      </c>
      <c r="C10" s="53" t="s">
        <v>64</v>
      </c>
      <c r="D10" s="54">
        <v>1375992638</v>
      </c>
      <c r="E10" s="55">
        <v>1622694794</v>
      </c>
      <c r="F10" s="55">
        <v>901541428</v>
      </c>
      <c r="G10" s="55">
        <v>0</v>
      </c>
      <c r="H10" s="55">
        <v>0</v>
      </c>
      <c r="I10" s="55">
        <v>5000000</v>
      </c>
      <c r="J10" s="55">
        <v>1192520024</v>
      </c>
      <c r="K10" s="55">
        <v>968640122</v>
      </c>
      <c r="L10" s="56">
        <v>6066389006</v>
      </c>
      <c r="M10" s="57">
        <v>932745128</v>
      </c>
      <c r="N10" s="58">
        <v>2664573117</v>
      </c>
      <c r="O10" s="55">
        <v>787781224</v>
      </c>
      <c r="P10" s="58">
        <v>316930020</v>
      </c>
      <c r="Q10" s="55">
        <v>163643753</v>
      </c>
      <c r="R10" s="58"/>
      <c r="S10" s="58">
        <v>900411976</v>
      </c>
      <c r="T10" s="58">
        <v>430058025</v>
      </c>
      <c r="U10" s="56">
        <v>6196143243</v>
      </c>
      <c r="V10" s="59">
        <v>185532750</v>
      </c>
    </row>
    <row r="11" spans="1:22" s="10" customFormat="1" ht="12.75" customHeight="1">
      <c r="A11" s="25"/>
      <c r="B11" s="52" t="s">
        <v>65</v>
      </c>
      <c r="C11" s="53" t="s">
        <v>66</v>
      </c>
      <c r="D11" s="54">
        <v>946742204</v>
      </c>
      <c r="E11" s="55">
        <v>827344912</v>
      </c>
      <c r="F11" s="55">
        <v>389240484</v>
      </c>
      <c r="G11" s="55">
        <v>0</v>
      </c>
      <c r="H11" s="55">
        <v>0</v>
      </c>
      <c r="I11" s="55">
        <v>52249363</v>
      </c>
      <c r="J11" s="55">
        <v>182299251</v>
      </c>
      <c r="K11" s="55">
        <v>892245408</v>
      </c>
      <c r="L11" s="56">
        <v>3290121622</v>
      </c>
      <c r="M11" s="57">
        <v>578156378</v>
      </c>
      <c r="N11" s="58">
        <v>1132769224</v>
      </c>
      <c r="O11" s="55">
        <v>439435660</v>
      </c>
      <c r="P11" s="58">
        <v>241442306</v>
      </c>
      <c r="Q11" s="55">
        <v>127253082</v>
      </c>
      <c r="R11" s="58"/>
      <c r="S11" s="58">
        <v>540205076</v>
      </c>
      <c r="T11" s="58">
        <v>273809733</v>
      </c>
      <c r="U11" s="56">
        <v>3333071459</v>
      </c>
      <c r="V11" s="59">
        <v>186700925</v>
      </c>
    </row>
    <row r="12" spans="1:22" s="10" customFormat="1" ht="12.75" customHeight="1">
      <c r="A12" s="25"/>
      <c r="B12" s="52" t="s">
        <v>67</v>
      </c>
      <c r="C12" s="53" t="s">
        <v>68</v>
      </c>
      <c r="D12" s="54">
        <v>1531974701</v>
      </c>
      <c r="E12" s="55">
        <v>1956168063</v>
      </c>
      <c r="F12" s="55">
        <v>652056021</v>
      </c>
      <c r="G12" s="55">
        <v>0</v>
      </c>
      <c r="H12" s="55">
        <v>0</v>
      </c>
      <c r="I12" s="55">
        <v>31793212</v>
      </c>
      <c r="J12" s="55">
        <v>123904143</v>
      </c>
      <c r="K12" s="55">
        <v>1220581327</v>
      </c>
      <c r="L12" s="56">
        <v>5516477467</v>
      </c>
      <c r="M12" s="57">
        <v>1269794594</v>
      </c>
      <c r="N12" s="58">
        <v>2584775677</v>
      </c>
      <c r="O12" s="55">
        <v>722633095</v>
      </c>
      <c r="P12" s="58">
        <v>152021750</v>
      </c>
      <c r="Q12" s="55">
        <v>116333081</v>
      </c>
      <c r="R12" s="58"/>
      <c r="S12" s="58">
        <v>675483240</v>
      </c>
      <c r="T12" s="58">
        <v>396768821</v>
      </c>
      <c r="U12" s="56">
        <v>5917810258</v>
      </c>
      <c r="V12" s="59">
        <v>525891580</v>
      </c>
    </row>
    <row r="13" spans="1:22" s="10" customFormat="1" ht="12.75" customHeight="1">
      <c r="A13" s="25"/>
      <c r="B13" s="52" t="s">
        <v>69</v>
      </c>
      <c r="C13" s="53" t="s">
        <v>70</v>
      </c>
      <c r="D13" s="54">
        <v>622767614</v>
      </c>
      <c r="E13" s="55">
        <v>534445230</v>
      </c>
      <c r="F13" s="55">
        <v>126225734</v>
      </c>
      <c r="G13" s="55">
        <v>0</v>
      </c>
      <c r="H13" s="55">
        <v>0</v>
      </c>
      <c r="I13" s="55">
        <v>42881638</v>
      </c>
      <c r="J13" s="55">
        <v>184699817</v>
      </c>
      <c r="K13" s="55">
        <v>886453729</v>
      </c>
      <c r="L13" s="56">
        <v>2397473762</v>
      </c>
      <c r="M13" s="57">
        <v>396532173</v>
      </c>
      <c r="N13" s="58">
        <v>609866206</v>
      </c>
      <c r="O13" s="55">
        <v>190578915</v>
      </c>
      <c r="P13" s="58">
        <v>118792948</v>
      </c>
      <c r="Q13" s="55">
        <v>95897507</v>
      </c>
      <c r="R13" s="58"/>
      <c r="S13" s="58">
        <v>635806006</v>
      </c>
      <c r="T13" s="58">
        <v>46129622</v>
      </c>
      <c r="U13" s="56">
        <v>2093603377</v>
      </c>
      <c r="V13" s="59">
        <v>19000000</v>
      </c>
    </row>
    <row r="14" spans="1:22" s="10" customFormat="1" ht="12.75" customHeight="1">
      <c r="A14" s="25"/>
      <c r="B14" s="52" t="s">
        <v>71</v>
      </c>
      <c r="C14" s="53" t="s">
        <v>72</v>
      </c>
      <c r="D14" s="54">
        <v>1020806700</v>
      </c>
      <c r="E14" s="55">
        <v>1028596400</v>
      </c>
      <c r="F14" s="55">
        <v>110419500</v>
      </c>
      <c r="G14" s="55">
        <v>0</v>
      </c>
      <c r="H14" s="55">
        <v>0</v>
      </c>
      <c r="I14" s="55">
        <v>79943200</v>
      </c>
      <c r="J14" s="55">
        <v>35000000</v>
      </c>
      <c r="K14" s="55">
        <v>1210507800</v>
      </c>
      <c r="L14" s="56">
        <v>3485273600</v>
      </c>
      <c r="M14" s="57">
        <v>540840000</v>
      </c>
      <c r="N14" s="58">
        <v>1666176600</v>
      </c>
      <c r="O14" s="55">
        <v>411574300</v>
      </c>
      <c r="P14" s="58">
        <v>111886000</v>
      </c>
      <c r="Q14" s="55">
        <v>117414400</v>
      </c>
      <c r="R14" s="58"/>
      <c r="S14" s="58">
        <v>424642800</v>
      </c>
      <c r="T14" s="58">
        <v>144439400</v>
      </c>
      <c r="U14" s="56">
        <v>3416973500</v>
      </c>
      <c r="V14" s="59">
        <v>183857200</v>
      </c>
    </row>
    <row r="15" spans="1:22" s="10" customFormat="1" ht="12.75" customHeight="1">
      <c r="A15" s="25"/>
      <c r="B15" s="52" t="s">
        <v>73</v>
      </c>
      <c r="C15" s="53" t="s">
        <v>74</v>
      </c>
      <c r="D15" s="54">
        <v>1032564017</v>
      </c>
      <c r="E15" s="55">
        <v>810749810</v>
      </c>
      <c r="F15" s="55">
        <v>241071915</v>
      </c>
      <c r="G15" s="55">
        <v>0</v>
      </c>
      <c r="H15" s="55">
        <v>0</v>
      </c>
      <c r="I15" s="55">
        <v>97987467</v>
      </c>
      <c r="J15" s="55">
        <v>250000000</v>
      </c>
      <c r="K15" s="55">
        <v>1247093931</v>
      </c>
      <c r="L15" s="56">
        <v>3679467140</v>
      </c>
      <c r="M15" s="57">
        <v>526156799</v>
      </c>
      <c r="N15" s="58">
        <v>1234579062</v>
      </c>
      <c r="O15" s="55">
        <v>296542794</v>
      </c>
      <c r="P15" s="58">
        <v>126897079</v>
      </c>
      <c r="Q15" s="55">
        <v>122015565</v>
      </c>
      <c r="R15" s="58"/>
      <c r="S15" s="58">
        <v>1187428150</v>
      </c>
      <c r="T15" s="58">
        <v>313403628</v>
      </c>
      <c r="U15" s="56">
        <v>3807023077</v>
      </c>
      <c r="V15" s="59">
        <v>874054850</v>
      </c>
    </row>
    <row r="16" spans="1:22" s="10" customFormat="1" ht="12.75" customHeight="1">
      <c r="A16" s="25"/>
      <c r="B16" s="52" t="s">
        <v>75</v>
      </c>
      <c r="C16" s="53" t="s">
        <v>76</v>
      </c>
      <c r="D16" s="54">
        <v>658330728</v>
      </c>
      <c r="E16" s="55">
        <v>547627776</v>
      </c>
      <c r="F16" s="55">
        <v>314572356</v>
      </c>
      <c r="G16" s="55">
        <v>0</v>
      </c>
      <c r="H16" s="55">
        <v>0</v>
      </c>
      <c r="I16" s="55">
        <v>123974904</v>
      </c>
      <c r="J16" s="55">
        <v>194222640</v>
      </c>
      <c r="K16" s="55">
        <v>537972064</v>
      </c>
      <c r="L16" s="56">
        <v>2376700468</v>
      </c>
      <c r="M16" s="57">
        <v>346777380</v>
      </c>
      <c r="N16" s="58">
        <v>610150320</v>
      </c>
      <c r="O16" s="55">
        <v>545933244</v>
      </c>
      <c r="P16" s="58">
        <v>139682700</v>
      </c>
      <c r="Q16" s="55">
        <v>149397288</v>
      </c>
      <c r="R16" s="58"/>
      <c r="S16" s="58">
        <v>385183000</v>
      </c>
      <c r="T16" s="58">
        <v>255788148</v>
      </c>
      <c r="U16" s="56">
        <v>2432912080</v>
      </c>
      <c r="V16" s="59">
        <v>172422004</v>
      </c>
    </row>
    <row r="17" spans="1:22" s="10" customFormat="1" ht="12.75" customHeight="1">
      <c r="A17" s="25"/>
      <c r="B17" s="52" t="s">
        <v>77</v>
      </c>
      <c r="C17" s="53" t="s">
        <v>78</v>
      </c>
      <c r="D17" s="54">
        <v>1026897216</v>
      </c>
      <c r="E17" s="55">
        <v>1192605039</v>
      </c>
      <c r="F17" s="55">
        <v>85000000</v>
      </c>
      <c r="G17" s="55">
        <v>0</v>
      </c>
      <c r="H17" s="55">
        <v>0</v>
      </c>
      <c r="I17" s="55">
        <v>363602057</v>
      </c>
      <c r="J17" s="55">
        <v>833069253</v>
      </c>
      <c r="K17" s="55">
        <v>1003088245</v>
      </c>
      <c r="L17" s="56">
        <v>4504261810</v>
      </c>
      <c r="M17" s="57">
        <v>614397644</v>
      </c>
      <c r="N17" s="58">
        <v>1146904135</v>
      </c>
      <c r="O17" s="55">
        <v>508985052</v>
      </c>
      <c r="P17" s="58">
        <v>163644656</v>
      </c>
      <c r="Q17" s="55">
        <v>136951890</v>
      </c>
      <c r="R17" s="58"/>
      <c r="S17" s="58">
        <v>420423886</v>
      </c>
      <c r="T17" s="58">
        <v>437530751</v>
      </c>
      <c r="U17" s="56">
        <v>3428838014</v>
      </c>
      <c r="V17" s="59">
        <v>184189700</v>
      </c>
    </row>
    <row r="18" spans="1:22" s="10" customFormat="1" ht="12.75" customHeight="1">
      <c r="A18" s="25"/>
      <c r="B18" s="52" t="s">
        <v>79</v>
      </c>
      <c r="C18" s="53" t="s">
        <v>80</v>
      </c>
      <c r="D18" s="54">
        <v>658798244</v>
      </c>
      <c r="E18" s="55">
        <v>545237212</v>
      </c>
      <c r="F18" s="55">
        <v>7653377</v>
      </c>
      <c r="G18" s="55">
        <v>0</v>
      </c>
      <c r="H18" s="55">
        <v>0</v>
      </c>
      <c r="I18" s="55">
        <v>50000366</v>
      </c>
      <c r="J18" s="55">
        <v>22177206</v>
      </c>
      <c r="K18" s="55">
        <v>622412812</v>
      </c>
      <c r="L18" s="56">
        <v>1906279217</v>
      </c>
      <c r="M18" s="57">
        <v>418502119</v>
      </c>
      <c r="N18" s="58">
        <v>700278681</v>
      </c>
      <c r="O18" s="55">
        <v>117901550</v>
      </c>
      <c r="P18" s="58">
        <v>78530446</v>
      </c>
      <c r="Q18" s="55">
        <v>84479601</v>
      </c>
      <c r="R18" s="58"/>
      <c r="S18" s="58">
        <v>232278000</v>
      </c>
      <c r="T18" s="58">
        <v>144737968</v>
      </c>
      <c r="U18" s="56">
        <v>1776708365</v>
      </c>
      <c r="V18" s="59">
        <v>125937000</v>
      </c>
    </row>
    <row r="19" spans="1:22" s="10" customFormat="1" ht="12.75" customHeight="1">
      <c r="A19" s="25"/>
      <c r="B19" s="52" t="s">
        <v>81</v>
      </c>
      <c r="C19" s="53" t="s">
        <v>82</v>
      </c>
      <c r="D19" s="54">
        <v>1150228341</v>
      </c>
      <c r="E19" s="55">
        <v>813791132</v>
      </c>
      <c r="F19" s="55">
        <v>49346325</v>
      </c>
      <c r="G19" s="55">
        <v>0</v>
      </c>
      <c r="H19" s="55">
        <v>0</v>
      </c>
      <c r="I19" s="55">
        <v>27978354</v>
      </c>
      <c r="J19" s="55">
        <v>430287840</v>
      </c>
      <c r="K19" s="55">
        <v>1147021344</v>
      </c>
      <c r="L19" s="56">
        <v>3618653336</v>
      </c>
      <c r="M19" s="57">
        <v>680901599</v>
      </c>
      <c r="N19" s="58">
        <v>1188712238</v>
      </c>
      <c r="O19" s="55">
        <v>118180195</v>
      </c>
      <c r="P19" s="58">
        <v>25255378</v>
      </c>
      <c r="Q19" s="55">
        <v>138389791</v>
      </c>
      <c r="R19" s="58"/>
      <c r="S19" s="58">
        <v>934350000</v>
      </c>
      <c r="T19" s="58">
        <v>127703170</v>
      </c>
      <c r="U19" s="56">
        <v>3213492371</v>
      </c>
      <c r="V19" s="59">
        <v>368087000</v>
      </c>
    </row>
    <row r="20" spans="1:22" s="10" customFormat="1" ht="12.75" customHeight="1">
      <c r="A20" s="25"/>
      <c r="B20" s="52" t="s">
        <v>83</v>
      </c>
      <c r="C20" s="53" t="s">
        <v>84</v>
      </c>
      <c r="D20" s="54">
        <v>847304274</v>
      </c>
      <c r="E20" s="55">
        <v>562500000</v>
      </c>
      <c r="F20" s="55">
        <v>110000000</v>
      </c>
      <c r="G20" s="55">
        <v>0</v>
      </c>
      <c r="H20" s="55">
        <v>0</v>
      </c>
      <c r="I20" s="55">
        <v>23541876</v>
      </c>
      <c r="J20" s="55">
        <v>249000000</v>
      </c>
      <c r="K20" s="55">
        <v>400681374</v>
      </c>
      <c r="L20" s="56">
        <v>2193027524</v>
      </c>
      <c r="M20" s="57">
        <v>584107613</v>
      </c>
      <c r="N20" s="58">
        <v>766232466</v>
      </c>
      <c r="O20" s="55">
        <v>278626049</v>
      </c>
      <c r="P20" s="58">
        <v>71175415</v>
      </c>
      <c r="Q20" s="55">
        <v>53984275</v>
      </c>
      <c r="R20" s="58"/>
      <c r="S20" s="58">
        <v>224542000</v>
      </c>
      <c r="T20" s="58">
        <v>233893400</v>
      </c>
      <c r="U20" s="56">
        <v>2212561218</v>
      </c>
      <c r="V20" s="59">
        <v>116556000</v>
      </c>
    </row>
    <row r="21" spans="1:22" s="10" customFormat="1" ht="12.75" customHeight="1">
      <c r="A21" s="25"/>
      <c r="B21" s="52" t="s">
        <v>85</v>
      </c>
      <c r="C21" s="53" t="s">
        <v>86</v>
      </c>
      <c r="D21" s="54">
        <v>590435744</v>
      </c>
      <c r="E21" s="55">
        <v>480000000</v>
      </c>
      <c r="F21" s="55">
        <v>120000000</v>
      </c>
      <c r="G21" s="55">
        <v>0</v>
      </c>
      <c r="H21" s="55">
        <v>0</v>
      </c>
      <c r="I21" s="55">
        <v>135500100</v>
      </c>
      <c r="J21" s="55">
        <v>200000000</v>
      </c>
      <c r="K21" s="55">
        <v>936538525</v>
      </c>
      <c r="L21" s="56">
        <v>2462474369</v>
      </c>
      <c r="M21" s="57">
        <v>369015426</v>
      </c>
      <c r="N21" s="58">
        <v>469172473</v>
      </c>
      <c r="O21" s="55">
        <v>168860289</v>
      </c>
      <c r="P21" s="58">
        <v>55069712</v>
      </c>
      <c r="Q21" s="55">
        <v>57047027</v>
      </c>
      <c r="R21" s="58"/>
      <c r="S21" s="58">
        <v>788035583</v>
      </c>
      <c r="T21" s="58">
        <v>154011175</v>
      </c>
      <c r="U21" s="56">
        <v>2061211685</v>
      </c>
      <c r="V21" s="59">
        <v>281482417</v>
      </c>
    </row>
    <row r="22" spans="1:22" s="10" customFormat="1" ht="12.75" customHeight="1">
      <c r="A22" s="25"/>
      <c r="B22" s="52" t="s">
        <v>87</v>
      </c>
      <c r="C22" s="53" t="s">
        <v>88</v>
      </c>
      <c r="D22" s="54">
        <v>856704607</v>
      </c>
      <c r="E22" s="55">
        <v>1076054953</v>
      </c>
      <c r="F22" s="55">
        <v>282363941</v>
      </c>
      <c r="G22" s="55">
        <v>0</v>
      </c>
      <c r="H22" s="55">
        <v>0</v>
      </c>
      <c r="I22" s="55">
        <v>43444262</v>
      </c>
      <c r="J22" s="55">
        <v>898086851</v>
      </c>
      <c r="K22" s="55">
        <v>1169435791</v>
      </c>
      <c r="L22" s="56">
        <v>4326090405</v>
      </c>
      <c r="M22" s="57">
        <v>398240441</v>
      </c>
      <c r="N22" s="58">
        <v>2312533599</v>
      </c>
      <c r="O22" s="55">
        <v>499243922</v>
      </c>
      <c r="P22" s="58">
        <v>378176272</v>
      </c>
      <c r="Q22" s="55">
        <v>150032278</v>
      </c>
      <c r="R22" s="58"/>
      <c r="S22" s="58">
        <v>868506003</v>
      </c>
      <c r="T22" s="58">
        <v>584016399</v>
      </c>
      <c r="U22" s="56">
        <v>5190748914</v>
      </c>
      <c r="V22" s="59">
        <v>459085996</v>
      </c>
    </row>
    <row r="23" spans="1:22" s="10" customFormat="1" ht="12.75" customHeight="1">
      <c r="A23" s="25"/>
      <c r="B23" s="52" t="s">
        <v>89</v>
      </c>
      <c r="C23" s="53" t="s">
        <v>90</v>
      </c>
      <c r="D23" s="54">
        <v>688470600</v>
      </c>
      <c r="E23" s="55">
        <v>600626280</v>
      </c>
      <c r="F23" s="55">
        <v>339927000</v>
      </c>
      <c r="G23" s="55">
        <v>0</v>
      </c>
      <c r="H23" s="55">
        <v>0</v>
      </c>
      <c r="I23" s="55">
        <v>3537000</v>
      </c>
      <c r="J23" s="55">
        <v>968658700</v>
      </c>
      <c r="K23" s="55">
        <v>781154359</v>
      </c>
      <c r="L23" s="56">
        <v>3382373939</v>
      </c>
      <c r="M23" s="57">
        <v>480059797</v>
      </c>
      <c r="N23" s="58">
        <v>994684097</v>
      </c>
      <c r="O23" s="55">
        <v>674305621</v>
      </c>
      <c r="P23" s="58">
        <v>123230081</v>
      </c>
      <c r="Q23" s="55">
        <v>149367156</v>
      </c>
      <c r="R23" s="58"/>
      <c r="S23" s="58">
        <v>480795700</v>
      </c>
      <c r="T23" s="58">
        <v>496699226</v>
      </c>
      <c r="U23" s="56">
        <v>3399141678</v>
      </c>
      <c r="V23" s="59">
        <v>162800300</v>
      </c>
    </row>
    <row r="24" spans="1:22" s="10" customFormat="1" ht="12.75" customHeight="1">
      <c r="A24" s="25"/>
      <c r="B24" s="52" t="s">
        <v>91</v>
      </c>
      <c r="C24" s="53" t="s">
        <v>92</v>
      </c>
      <c r="D24" s="54">
        <v>578735106</v>
      </c>
      <c r="E24" s="55">
        <v>589577400</v>
      </c>
      <c r="F24" s="55">
        <v>28200000</v>
      </c>
      <c r="G24" s="55">
        <v>0</v>
      </c>
      <c r="H24" s="55">
        <v>0</v>
      </c>
      <c r="I24" s="55">
        <v>40000</v>
      </c>
      <c r="J24" s="55">
        <v>305152722</v>
      </c>
      <c r="K24" s="55">
        <v>590259927</v>
      </c>
      <c r="L24" s="56">
        <v>2091965155</v>
      </c>
      <c r="M24" s="57">
        <v>191817346</v>
      </c>
      <c r="N24" s="58">
        <v>822346600</v>
      </c>
      <c r="O24" s="55">
        <v>108540000</v>
      </c>
      <c r="P24" s="58">
        <v>67700700</v>
      </c>
      <c r="Q24" s="55">
        <v>44768000</v>
      </c>
      <c r="R24" s="58"/>
      <c r="S24" s="58">
        <v>293064250</v>
      </c>
      <c r="T24" s="58">
        <v>186858350</v>
      </c>
      <c r="U24" s="56">
        <v>1715095246</v>
      </c>
      <c r="V24" s="59">
        <v>106307750</v>
      </c>
    </row>
    <row r="25" spans="1:22" s="10" customFormat="1" ht="12.75" customHeight="1">
      <c r="A25" s="25"/>
      <c r="B25" s="52" t="s">
        <v>93</v>
      </c>
      <c r="C25" s="53" t="s">
        <v>94</v>
      </c>
      <c r="D25" s="54">
        <v>719904979</v>
      </c>
      <c r="E25" s="55">
        <v>835891216</v>
      </c>
      <c r="F25" s="55">
        <v>12000000</v>
      </c>
      <c r="G25" s="55">
        <v>0</v>
      </c>
      <c r="H25" s="55">
        <v>0</v>
      </c>
      <c r="I25" s="55">
        <v>182311791</v>
      </c>
      <c r="J25" s="55">
        <v>157074850</v>
      </c>
      <c r="K25" s="55">
        <v>608001585</v>
      </c>
      <c r="L25" s="56">
        <v>2515184421</v>
      </c>
      <c r="M25" s="57">
        <v>331536704</v>
      </c>
      <c r="N25" s="58">
        <v>1249789815</v>
      </c>
      <c r="O25" s="55">
        <v>164547512</v>
      </c>
      <c r="P25" s="58">
        <v>126900017</v>
      </c>
      <c r="Q25" s="55">
        <v>135187755</v>
      </c>
      <c r="R25" s="58"/>
      <c r="S25" s="58">
        <v>265052589</v>
      </c>
      <c r="T25" s="58">
        <v>158205806</v>
      </c>
      <c r="U25" s="56">
        <v>2431220198</v>
      </c>
      <c r="V25" s="59">
        <v>165549000</v>
      </c>
    </row>
    <row r="26" spans="1:22" s="10" customFormat="1" ht="12.75" customHeight="1">
      <c r="A26" s="25"/>
      <c r="B26" s="52" t="s">
        <v>95</v>
      </c>
      <c r="C26" s="53" t="s">
        <v>96</v>
      </c>
      <c r="D26" s="54">
        <v>600571672</v>
      </c>
      <c r="E26" s="55">
        <v>455253780</v>
      </c>
      <c r="F26" s="55">
        <v>26942142</v>
      </c>
      <c r="G26" s="55">
        <v>0</v>
      </c>
      <c r="H26" s="55">
        <v>0</v>
      </c>
      <c r="I26" s="55">
        <v>39348891</v>
      </c>
      <c r="J26" s="55">
        <v>74007187</v>
      </c>
      <c r="K26" s="55">
        <v>691339725</v>
      </c>
      <c r="L26" s="56">
        <v>1887463397</v>
      </c>
      <c r="M26" s="57">
        <v>392239042</v>
      </c>
      <c r="N26" s="58">
        <v>707441166</v>
      </c>
      <c r="O26" s="55">
        <v>168720115</v>
      </c>
      <c r="P26" s="58">
        <v>118311571</v>
      </c>
      <c r="Q26" s="55">
        <v>78304939</v>
      </c>
      <c r="R26" s="58"/>
      <c r="S26" s="58">
        <v>178547000</v>
      </c>
      <c r="T26" s="58">
        <v>256167042</v>
      </c>
      <c r="U26" s="56">
        <v>1899730875</v>
      </c>
      <c r="V26" s="59">
        <v>113429000</v>
      </c>
    </row>
    <row r="27" spans="1:22" s="10" customFormat="1" ht="12.75" customHeight="1">
      <c r="A27" s="25"/>
      <c r="B27" s="60" t="s">
        <v>97</v>
      </c>
      <c r="C27" s="53" t="s">
        <v>98</v>
      </c>
      <c r="D27" s="54">
        <v>659645720</v>
      </c>
      <c r="E27" s="55">
        <v>527240000</v>
      </c>
      <c r="F27" s="55">
        <v>1872280</v>
      </c>
      <c r="G27" s="55">
        <v>0</v>
      </c>
      <c r="H27" s="55">
        <v>0</v>
      </c>
      <c r="I27" s="55">
        <v>36178596</v>
      </c>
      <c r="J27" s="55">
        <v>74955520</v>
      </c>
      <c r="K27" s="55">
        <v>1079796966</v>
      </c>
      <c r="L27" s="56">
        <v>2379689082</v>
      </c>
      <c r="M27" s="57">
        <v>311989000</v>
      </c>
      <c r="N27" s="58">
        <v>771756229</v>
      </c>
      <c r="O27" s="55">
        <v>141357000</v>
      </c>
      <c r="P27" s="58">
        <v>113118000</v>
      </c>
      <c r="Q27" s="55">
        <v>94475602</v>
      </c>
      <c r="R27" s="58"/>
      <c r="S27" s="58">
        <v>634699962</v>
      </c>
      <c r="T27" s="58">
        <v>267193018</v>
      </c>
      <c r="U27" s="56">
        <v>2334588811</v>
      </c>
      <c r="V27" s="59">
        <v>73914037</v>
      </c>
    </row>
    <row r="28" spans="1:22" s="10" customFormat="1" ht="12.75" customHeight="1">
      <c r="A28" s="26"/>
      <c r="B28" s="61" t="s">
        <v>629</v>
      </c>
      <c r="C28" s="62"/>
      <c r="D28" s="63">
        <f aca="true" t="shared" si="0" ref="D28:V28">SUM(D9:D27)</f>
        <v>16438886128</v>
      </c>
      <c r="E28" s="64">
        <f t="shared" si="0"/>
        <v>15444732064</v>
      </c>
      <c r="F28" s="64">
        <f t="shared" si="0"/>
        <v>4439092516</v>
      </c>
      <c r="G28" s="64">
        <f t="shared" si="0"/>
        <v>0</v>
      </c>
      <c r="H28" s="64">
        <f t="shared" si="0"/>
        <v>0</v>
      </c>
      <c r="I28" s="64">
        <f t="shared" si="0"/>
        <v>1541588395</v>
      </c>
      <c r="J28" s="64">
        <f t="shared" si="0"/>
        <v>6575116004</v>
      </c>
      <c r="K28" s="64">
        <f t="shared" si="0"/>
        <v>16598314568</v>
      </c>
      <c r="L28" s="65">
        <f t="shared" si="0"/>
        <v>61037729675</v>
      </c>
      <c r="M28" s="66">
        <f t="shared" si="0"/>
        <v>9763106611</v>
      </c>
      <c r="N28" s="67">
        <f t="shared" si="0"/>
        <v>22409740345</v>
      </c>
      <c r="O28" s="64">
        <f t="shared" si="0"/>
        <v>6724480261</v>
      </c>
      <c r="P28" s="67">
        <f t="shared" si="0"/>
        <v>2694164044</v>
      </c>
      <c r="Q28" s="64">
        <f t="shared" si="0"/>
        <v>2125555709</v>
      </c>
      <c r="R28" s="67">
        <f t="shared" si="0"/>
        <v>0</v>
      </c>
      <c r="S28" s="67">
        <f t="shared" si="0"/>
        <v>10618157221</v>
      </c>
      <c r="T28" s="67">
        <f t="shared" si="0"/>
        <v>5484132271</v>
      </c>
      <c r="U28" s="65">
        <f t="shared" si="0"/>
        <v>59819336462</v>
      </c>
      <c r="V28" s="59">
        <f t="shared" si="0"/>
        <v>4458044509</v>
      </c>
    </row>
    <row r="29" spans="1:22" s="10" customFormat="1" ht="12.75" customHeight="1">
      <c r="A29" s="27"/>
      <c r="B29" s="68"/>
      <c r="C29" s="69"/>
      <c r="D29" s="70"/>
      <c r="E29" s="71"/>
      <c r="F29" s="71"/>
      <c r="G29" s="71"/>
      <c r="H29" s="71"/>
      <c r="I29" s="71"/>
      <c r="J29" s="71"/>
      <c r="K29" s="71"/>
      <c r="L29" s="72"/>
      <c r="M29" s="70"/>
      <c r="N29" s="71"/>
      <c r="O29" s="71"/>
      <c r="P29" s="71"/>
      <c r="Q29" s="71"/>
      <c r="R29" s="71"/>
      <c r="S29" s="71"/>
      <c r="T29" s="71"/>
      <c r="U29" s="72"/>
      <c r="V29" s="59"/>
    </row>
    <row r="30" spans="1:22" s="10" customFormat="1" ht="12.75" customHeight="1">
      <c r="A30" s="28"/>
      <c r="B30" s="124" t="s">
        <v>42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59"/>
    </row>
    <row r="31" spans="1:22" ht="12.7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.7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.7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.7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.7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.7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.7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.7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.7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.7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.7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.7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.7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.7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.7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.7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.7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.7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.7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.7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.7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.7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.7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.7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.7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.7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.7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.7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.7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.7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.7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.7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.7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.7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.7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.7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.7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.7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.7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.7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.7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.7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.7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.7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.7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.7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.7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.7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.7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.75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.75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.75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1:22" ht="12.75">
      <c r="A85" s="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4"/>
    </row>
    <row r="86" spans="1:22" ht="12.75">
      <c r="A86" s="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4"/>
    </row>
    <row r="87" spans="1:22" ht="12.75">
      <c r="A87" s="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4"/>
    </row>
    <row r="88" spans="1:22" ht="12.75">
      <c r="A88" s="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4"/>
    </row>
    <row r="89" spans="1:22" ht="12.75">
      <c r="A89" s="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4"/>
    </row>
    <row r="90" spans="1:22" ht="12.75">
      <c r="A90" s="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4"/>
    </row>
    <row r="91" spans="1:22" ht="12.75">
      <c r="A91" s="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4"/>
    </row>
    <row r="92" spans="1:22" ht="12.75">
      <c r="A92" s="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4"/>
    </row>
    <row r="93" spans="1:22" ht="12.75">
      <c r="A93" s="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4"/>
    </row>
    <row r="94" spans="1:22" ht="12.75">
      <c r="A94" s="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4"/>
    </row>
    <row r="95" spans="2:22" ht="12.7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.7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.7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.7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.7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.7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.7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.7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.7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.7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.7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.7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.7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.7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.7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.7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.7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.7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.7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.7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.7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.7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.7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.7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.7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.7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.7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.7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.7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30:U3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0"/>
  <sheetViews>
    <sheetView showGridLines="0" zoomScalePageLayoutView="0" workbookViewId="0" topLeftCell="L265">
      <selection activeCell="W275" sqref="W275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0" width="10.7109375" style="3" customWidth="1"/>
    <col min="21" max="21" width="11.28125" style="3" customWidth="1"/>
    <col min="22" max="22" width="10.140625" style="3" customWidth="1"/>
    <col min="23" max="23" width="11.57421875" style="3" customWidth="1"/>
    <col min="24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6" customFormat="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3</v>
      </c>
      <c r="C5" s="13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0" t="s">
        <v>22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99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 customHeight="1">
      <c r="A9" s="25"/>
      <c r="B9" s="52" t="s">
        <v>44</v>
      </c>
      <c r="C9" s="53" t="s">
        <v>45</v>
      </c>
      <c r="D9" s="54">
        <v>2427230692</v>
      </c>
      <c r="E9" s="55">
        <v>1779698226</v>
      </c>
      <c r="F9" s="55">
        <v>277777426</v>
      </c>
      <c r="G9" s="55">
        <v>0</v>
      </c>
      <c r="H9" s="55">
        <v>0</v>
      </c>
      <c r="I9" s="55">
        <v>44211169</v>
      </c>
      <c r="J9" s="55">
        <v>497285620</v>
      </c>
      <c r="K9" s="55">
        <v>2480749515</v>
      </c>
      <c r="L9" s="56">
        <v>7506952648</v>
      </c>
      <c r="M9" s="57">
        <v>1687667431</v>
      </c>
      <c r="N9" s="58">
        <v>2184209246</v>
      </c>
      <c r="O9" s="55">
        <v>631338211</v>
      </c>
      <c r="P9" s="58">
        <v>397037055</v>
      </c>
      <c r="Q9" s="58">
        <v>334127904</v>
      </c>
      <c r="R9" s="58"/>
      <c r="S9" s="58">
        <v>1230978537</v>
      </c>
      <c r="T9" s="58">
        <v>1042193256</v>
      </c>
      <c r="U9" s="56">
        <v>7507551640</v>
      </c>
      <c r="V9" s="59">
        <v>808929169</v>
      </c>
    </row>
    <row r="10" spans="1:22" s="10" customFormat="1" ht="12.75" customHeight="1">
      <c r="A10" s="25"/>
      <c r="B10" s="52" t="s">
        <v>46</v>
      </c>
      <c r="C10" s="53" t="s">
        <v>47</v>
      </c>
      <c r="D10" s="54">
        <v>15485778947</v>
      </c>
      <c r="E10" s="55">
        <v>9585215000</v>
      </c>
      <c r="F10" s="55">
        <v>405666389</v>
      </c>
      <c r="G10" s="55">
        <v>0</v>
      </c>
      <c r="H10" s="55">
        <v>0</v>
      </c>
      <c r="I10" s="55">
        <v>828459652</v>
      </c>
      <c r="J10" s="55">
        <v>3640802926</v>
      </c>
      <c r="K10" s="55">
        <v>15173061824</v>
      </c>
      <c r="L10" s="56">
        <v>45118984738</v>
      </c>
      <c r="M10" s="57">
        <v>10511518816</v>
      </c>
      <c r="N10" s="58">
        <v>13789334408</v>
      </c>
      <c r="O10" s="55">
        <v>3194458616</v>
      </c>
      <c r="P10" s="58">
        <v>1616485588</v>
      </c>
      <c r="Q10" s="58">
        <v>1285430833</v>
      </c>
      <c r="R10" s="58"/>
      <c r="S10" s="58">
        <v>5608723565</v>
      </c>
      <c r="T10" s="58">
        <v>6437150803</v>
      </c>
      <c r="U10" s="56">
        <v>42443102629</v>
      </c>
      <c r="V10" s="59">
        <v>2815828138</v>
      </c>
    </row>
    <row r="11" spans="1:22" s="10" customFormat="1" ht="12.75" customHeight="1">
      <c r="A11" s="25"/>
      <c r="B11" s="52" t="s">
        <v>48</v>
      </c>
      <c r="C11" s="53" t="s">
        <v>49</v>
      </c>
      <c r="D11" s="54">
        <v>9896962740</v>
      </c>
      <c r="E11" s="55">
        <v>12547651093</v>
      </c>
      <c r="F11" s="55">
        <v>4303270656</v>
      </c>
      <c r="G11" s="55">
        <v>0</v>
      </c>
      <c r="H11" s="55">
        <v>0</v>
      </c>
      <c r="I11" s="55">
        <v>1128804896</v>
      </c>
      <c r="J11" s="55">
        <v>3073502136</v>
      </c>
      <c r="K11" s="55">
        <v>10805782478</v>
      </c>
      <c r="L11" s="56">
        <v>41755973999</v>
      </c>
      <c r="M11" s="57">
        <v>6140478219</v>
      </c>
      <c r="N11" s="58">
        <v>16759382287</v>
      </c>
      <c r="O11" s="55">
        <v>5693863429</v>
      </c>
      <c r="P11" s="58">
        <v>1966130136</v>
      </c>
      <c r="Q11" s="58">
        <v>1535167297</v>
      </c>
      <c r="R11" s="58"/>
      <c r="S11" s="58">
        <v>4864636645</v>
      </c>
      <c r="T11" s="58">
        <v>4669801121</v>
      </c>
      <c r="U11" s="56">
        <v>41629459134</v>
      </c>
      <c r="V11" s="59">
        <v>2240665239</v>
      </c>
    </row>
    <row r="12" spans="1:22" s="10" customFormat="1" ht="12.75" customHeight="1">
      <c r="A12" s="25"/>
      <c r="B12" s="52" t="s">
        <v>50</v>
      </c>
      <c r="C12" s="53" t="s">
        <v>51</v>
      </c>
      <c r="D12" s="54">
        <v>10891349510</v>
      </c>
      <c r="E12" s="55">
        <v>10220350570</v>
      </c>
      <c r="F12" s="55">
        <v>3210314020</v>
      </c>
      <c r="G12" s="55">
        <v>0</v>
      </c>
      <c r="H12" s="55">
        <v>0</v>
      </c>
      <c r="I12" s="55">
        <v>845099110</v>
      </c>
      <c r="J12" s="55">
        <v>2789922560</v>
      </c>
      <c r="K12" s="55">
        <v>12204774790</v>
      </c>
      <c r="L12" s="56">
        <v>40161810560</v>
      </c>
      <c r="M12" s="57">
        <v>9345000180</v>
      </c>
      <c r="N12" s="58">
        <v>13779291790</v>
      </c>
      <c r="O12" s="55">
        <v>5573624070</v>
      </c>
      <c r="P12" s="58">
        <v>1343152060</v>
      </c>
      <c r="Q12" s="58">
        <v>858670150</v>
      </c>
      <c r="R12" s="58"/>
      <c r="S12" s="58">
        <v>4090546860</v>
      </c>
      <c r="T12" s="58">
        <v>5543960510</v>
      </c>
      <c r="U12" s="56">
        <v>40534245620</v>
      </c>
      <c r="V12" s="59">
        <v>3528323010</v>
      </c>
    </row>
    <row r="13" spans="1:22" s="10" customFormat="1" ht="12.75" customHeight="1">
      <c r="A13" s="25"/>
      <c r="B13" s="52" t="s">
        <v>52</v>
      </c>
      <c r="C13" s="53" t="s">
        <v>53</v>
      </c>
      <c r="D13" s="54">
        <v>16134134434</v>
      </c>
      <c r="E13" s="55">
        <v>12175140763</v>
      </c>
      <c r="F13" s="55">
        <v>6531536000</v>
      </c>
      <c r="G13" s="55">
        <v>0</v>
      </c>
      <c r="H13" s="55">
        <v>0</v>
      </c>
      <c r="I13" s="55">
        <v>4185324735</v>
      </c>
      <c r="J13" s="55">
        <v>5359869624</v>
      </c>
      <c r="K13" s="55">
        <v>24612406231</v>
      </c>
      <c r="L13" s="56">
        <v>68998411787</v>
      </c>
      <c r="M13" s="57">
        <v>13215032000</v>
      </c>
      <c r="N13" s="58">
        <v>17276365590</v>
      </c>
      <c r="O13" s="55">
        <v>8341594000</v>
      </c>
      <c r="P13" s="58">
        <v>5191714000</v>
      </c>
      <c r="Q13" s="58">
        <v>2103317000</v>
      </c>
      <c r="R13" s="58"/>
      <c r="S13" s="58">
        <v>14638119670</v>
      </c>
      <c r="T13" s="58">
        <v>8376676815</v>
      </c>
      <c r="U13" s="56">
        <v>69142819075</v>
      </c>
      <c r="V13" s="59">
        <v>2495738000</v>
      </c>
    </row>
    <row r="14" spans="1:22" s="10" customFormat="1" ht="12.75" customHeight="1">
      <c r="A14" s="25"/>
      <c r="B14" s="52" t="s">
        <v>54</v>
      </c>
      <c r="C14" s="53" t="s">
        <v>55</v>
      </c>
      <c r="D14" s="54">
        <v>2175180680</v>
      </c>
      <c r="E14" s="55">
        <v>1720532052</v>
      </c>
      <c r="F14" s="55">
        <v>488330670</v>
      </c>
      <c r="G14" s="55">
        <v>0</v>
      </c>
      <c r="H14" s="55">
        <v>0</v>
      </c>
      <c r="I14" s="55">
        <v>222332882</v>
      </c>
      <c r="J14" s="55">
        <v>1114763921</v>
      </c>
      <c r="K14" s="55">
        <v>1154184520</v>
      </c>
      <c r="L14" s="56">
        <v>6875324725</v>
      </c>
      <c r="M14" s="57">
        <v>1376320166</v>
      </c>
      <c r="N14" s="58">
        <v>2724997241</v>
      </c>
      <c r="O14" s="55">
        <v>983099641</v>
      </c>
      <c r="P14" s="58">
        <v>364526345</v>
      </c>
      <c r="Q14" s="58">
        <v>148264434</v>
      </c>
      <c r="R14" s="58"/>
      <c r="S14" s="58">
        <v>910524498</v>
      </c>
      <c r="T14" s="58">
        <v>904695021</v>
      </c>
      <c r="U14" s="56">
        <v>7412427346</v>
      </c>
      <c r="V14" s="59">
        <v>911531502</v>
      </c>
    </row>
    <row r="15" spans="1:22" s="10" customFormat="1" ht="12.75" customHeight="1">
      <c r="A15" s="25"/>
      <c r="B15" s="52" t="s">
        <v>56</v>
      </c>
      <c r="C15" s="53" t="s">
        <v>57</v>
      </c>
      <c r="D15" s="54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6">
        <v>0</v>
      </c>
      <c r="M15" s="57">
        <v>0</v>
      </c>
      <c r="N15" s="58">
        <v>0</v>
      </c>
      <c r="O15" s="55">
        <v>0</v>
      </c>
      <c r="P15" s="58">
        <v>0</v>
      </c>
      <c r="Q15" s="58">
        <v>0</v>
      </c>
      <c r="R15" s="58"/>
      <c r="S15" s="58">
        <v>0</v>
      </c>
      <c r="T15" s="58">
        <v>0</v>
      </c>
      <c r="U15" s="56">
        <v>0</v>
      </c>
      <c r="V15" s="59">
        <v>0</v>
      </c>
    </row>
    <row r="16" spans="1:22" s="10" customFormat="1" ht="12.75" customHeight="1">
      <c r="A16" s="25"/>
      <c r="B16" s="52" t="s">
        <v>58</v>
      </c>
      <c r="C16" s="53" t="s">
        <v>59</v>
      </c>
      <c r="D16" s="54">
        <v>11806799186</v>
      </c>
      <c r="E16" s="55">
        <v>9527587902</v>
      </c>
      <c r="F16" s="55">
        <v>3099168089</v>
      </c>
      <c r="G16" s="55">
        <v>0</v>
      </c>
      <c r="H16" s="55">
        <v>0</v>
      </c>
      <c r="I16" s="55">
        <v>1455416667</v>
      </c>
      <c r="J16" s="55">
        <v>2109986313</v>
      </c>
      <c r="K16" s="55">
        <v>9707701544</v>
      </c>
      <c r="L16" s="56">
        <v>37706659701</v>
      </c>
      <c r="M16" s="57">
        <v>8485709037</v>
      </c>
      <c r="N16" s="58">
        <v>14078496087</v>
      </c>
      <c r="O16" s="55">
        <v>4917504272</v>
      </c>
      <c r="P16" s="58">
        <v>1281810228</v>
      </c>
      <c r="Q16" s="58">
        <v>1829428974</v>
      </c>
      <c r="R16" s="58"/>
      <c r="S16" s="58">
        <v>3421941396</v>
      </c>
      <c r="T16" s="58">
        <v>3545824400</v>
      </c>
      <c r="U16" s="56">
        <v>37560714394</v>
      </c>
      <c r="V16" s="59">
        <v>2101310090</v>
      </c>
    </row>
    <row r="17" spans="1:23" s="10" customFormat="1" ht="12.75" customHeight="1">
      <c r="A17" s="26"/>
      <c r="B17" s="61" t="s">
        <v>564</v>
      </c>
      <c r="C17" s="62"/>
      <c r="D17" s="63">
        <f aca="true" t="shared" si="0" ref="D17:V17">SUM(D9:D16)</f>
        <v>68817436189</v>
      </c>
      <c r="E17" s="64">
        <f t="shared" si="0"/>
        <v>57556175606</v>
      </c>
      <c r="F17" s="64">
        <f t="shared" si="0"/>
        <v>18316063250</v>
      </c>
      <c r="G17" s="64">
        <f t="shared" si="0"/>
        <v>0</v>
      </c>
      <c r="H17" s="64">
        <f t="shared" si="0"/>
        <v>0</v>
      </c>
      <c r="I17" s="64">
        <f t="shared" si="0"/>
        <v>8709649111</v>
      </c>
      <c r="J17" s="64">
        <f t="shared" si="0"/>
        <v>18586133100</v>
      </c>
      <c r="K17" s="64">
        <f t="shared" si="0"/>
        <v>76138660902</v>
      </c>
      <c r="L17" s="65">
        <f t="shared" si="0"/>
        <v>248124118158</v>
      </c>
      <c r="M17" s="66">
        <f t="shared" si="0"/>
        <v>50761725849</v>
      </c>
      <c r="N17" s="67">
        <f t="shared" si="0"/>
        <v>80592076649</v>
      </c>
      <c r="O17" s="64">
        <f t="shared" si="0"/>
        <v>29335482239</v>
      </c>
      <c r="P17" s="67">
        <f t="shared" si="0"/>
        <v>12160855412</v>
      </c>
      <c r="Q17" s="67">
        <f t="shared" si="0"/>
        <v>8094406592</v>
      </c>
      <c r="R17" s="67">
        <f t="shared" si="0"/>
        <v>0</v>
      </c>
      <c r="S17" s="67">
        <f t="shared" si="0"/>
        <v>34765471171</v>
      </c>
      <c r="T17" s="67">
        <f t="shared" si="0"/>
        <v>30520301926</v>
      </c>
      <c r="U17" s="65">
        <f t="shared" si="0"/>
        <v>246230319838</v>
      </c>
      <c r="V17" s="59">
        <f t="shared" si="0"/>
        <v>14902325148</v>
      </c>
      <c r="W17" s="59">
        <f>U17-V17</f>
        <v>231327994690</v>
      </c>
    </row>
    <row r="18" spans="1:22" s="10" customFormat="1" ht="12.75" customHeight="1">
      <c r="A18" s="25"/>
      <c r="B18" s="52"/>
      <c r="C18" s="53"/>
      <c r="D18" s="54"/>
      <c r="E18" s="55"/>
      <c r="F18" s="55"/>
      <c r="G18" s="55"/>
      <c r="H18" s="55"/>
      <c r="I18" s="55"/>
      <c r="J18" s="55"/>
      <c r="K18" s="55"/>
      <c r="L18" s="56"/>
      <c r="M18" s="57"/>
      <c r="N18" s="58"/>
      <c r="O18" s="55"/>
      <c r="P18" s="58"/>
      <c r="Q18" s="58"/>
      <c r="R18" s="58"/>
      <c r="S18" s="58"/>
      <c r="T18" s="58"/>
      <c r="U18" s="56"/>
      <c r="V18" s="59"/>
    </row>
    <row r="19" spans="1:22" s="10" customFormat="1" ht="12.75" customHeight="1">
      <c r="A19" s="19"/>
      <c r="B19" s="99" t="s">
        <v>100</v>
      </c>
      <c r="C19" s="100"/>
      <c r="D19" s="101"/>
      <c r="E19" s="102"/>
      <c r="F19" s="102"/>
      <c r="G19" s="102"/>
      <c r="H19" s="102"/>
      <c r="I19" s="102"/>
      <c r="J19" s="102"/>
      <c r="K19" s="102"/>
      <c r="L19" s="103"/>
      <c r="M19" s="101"/>
      <c r="N19" s="102"/>
      <c r="O19" s="102"/>
      <c r="P19" s="102"/>
      <c r="Q19" s="102"/>
      <c r="R19" s="102"/>
      <c r="S19" s="102"/>
      <c r="T19" s="102"/>
      <c r="U19" s="103"/>
      <c r="V19" s="59"/>
    </row>
    <row r="20" spans="1:22" s="10" customFormat="1" ht="12.75" customHeight="1">
      <c r="A20" s="25"/>
      <c r="B20" s="52"/>
      <c r="C20" s="53"/>
      <c r="D20" s="54"/>
      <c r="E20" s="55"/>
      <c r="F20" s="55"/>
      <c r="G20" s="55"/>
      <c r="H20" s="55"/>
      <c r="I20" s="55"/>
      <c r="J20" s="55"/>
      <c r="K20" s="55"/>
      <c r="L20" s="56"/>
      <c r="M20" s="57"/>
      <c r="N20" s="58"/>
      <c r="O20" s="55"/>
      <c r="P20" s="58"/>
      <c r="Q20" s="58"/>
      <c r="R20" s="58"/>
      <c r="S20" s="58"/>
      <c r="T20" s="58"/>
      <c r="U20" s="56"/>
      <c r="V20" s="59"/>
    </row>
    <row r="21" spans="1:22" s="10" customFormat="1" ht="12.75" customHeight="1">
      <c r="A21" s="25"/>
      <c r="B21" s="52" t="s">
        <v>101</v>
      </c>
      <c r="C21" s="53" t="s">
        <v>102</v>
      </c>
      <c r="D21" s="54">
        <v>178469602</v>
      </c>
      <c r="E21" s="55">
        <v>109124917</v>
      </c>
      <c r="F21" s="55">
        <v>0</v>
      </c>
      <c r="G21" s="55">
        <v>0</v>
      </c>
      <c r="H21" s="55">
        <v>0</v>
      </c>
      <c r="I21" s="55">
        <v>4213773</v>
      </c>
      <c r="J21" s="55">
        <v>10146111</v>
      </c>
      <c r="K21" s="55">
        <v>134755578</v>
      </c>
      <c r="L21" s="56">
        <v>436709981</v>
      </c>
      <c r="M21" s="57">
        <v>51603265</v>
      </c>
      <c r="N21" s="58">
        <v>140611146</v>
      </c>
      <c r="O21" s="55">
        <v>44595814</v>
      </c>
      <c r="P21" s="58">
        <v>33226863</v>
      </c>
      <c r="Q21" s="58">
        <v>33520248</v>
      </c>
      <c r="R21" s="58"/>
      <c r="S21" s="58">
        <v>118412815</v>
      </c>
      <c r="T21" s="58">
        <v>31602344</v>
      </c>
      <c r="U21" s="56">
        <v>453572495</v>
      </c>
      <c r="V21" s="59">
        <v>47495000</v>
      </c>
    </row>
    <row r="22" spans="1:22" s="10" customFormat="1" ht="12.75" customHeight="1">
      <c r="A22" s="25"/>
      <c r="B22" s="52" t="s">
        <v>103</v>
      </c>
      <c r="C22" s="53" t="s">
        <v>104</v>
      </c>
      <c r="D22" s="54">
        <v>94131754</v>
      </c>
      <c r="E22" s="55">
        <v>102417670</v>
      </c>
      <c r="F22" s="55">
        <v>1613850</v>
      </c>
      <c r="G22" s="55">
        <v>0</v>
      </c>
      <c r="H22" s="55">
        <v>0</v>
      </c>
      <c r="I22" s="55">
        <v>5227600</v>
      </c>
      <c r="J22" s="55">
        <v>15739570</v>
      </c>
      <c r="K22" s="55">
        <v>87043411</v>
      </c>
      <c r="L22" s="56">
        <v>306173855</v>
      </c>
      <c r="M22" s="57">
        <v>18928000</v>
      </c>
      <c r="N22" s="58">
        <v>134332160</v>
      </c>
      <c r="O22" s="55">
        <v>13652660</v>
      </c>
      <c r="P22" s="58">
        <v>5725650</v>
      </c>
      <c r="Q22" s="58">
        <v>8333050</v>
      </c>
      <c r="R22" s="58"/>
      <c r="S22" s="58">
        <v>64593050</v>
      </c>
      <c r="T22" s="58">
        <v>15112670</v>
      </c>
      <c r="U22" s="56">
        <v>260677240</v>
      </c>
      <c r="V22" s="59">
        <v>33540350</v>
      </c>
    </row>
    <row r="23" spans="1:22" s="10" customFormat="1" ht="12.75" customHeight="1">
      <c r="A23" s="25"/>
      <c r="B23" s="52" t="s">
        <v>105</v>
      </c>
      <c r="C23" s="53" t="s">
        <v>106</v>
      </c>
      <c r="D23" s="54">
        <v>211518024</v>
      </c>
      <c r="E23" s="55">
        <v>117999996</v>
      </c>
      <c r="F23" s="55">
        <v>6500004</v>
      </c>
      <c r="G23" s="55">
        <v>0</v>
      </c>
      <c r="H23" s="55">
        <v>0</v>
      </c>
      <c r="I23" s="55">
        <v>10000008</v>
      </c>
      <c r="J23" s="55">
        <v>42999996</v>
      </c>
      <c r="K23" s="55">
        <v>112379508</v>
      </c>
      <c r="L23" s="56">
        <v>501397536</v>
      </c>
      <c r="M23" s="57">
        <v>98586588</v>
      </c>
      <c r="N23" s="58">
        <v>154880004</v>
      </c>
      <c r="O23" s="55">
        <v>97439472</v>
      </c>
      <c r="P23" s="58">
        <v>28500000</v>
      </c>
      <c r="Q23" s="58">
        <v>18000000</v>
      </c>
      <c r="R23" s="58"/>
      <c r="S23" s="58">
        <v>114067604</v>
      </c>
      <c r="T23" s="58">
        <v>57680180</v>
      </c>
      <c r="U23" s="56">
        <v>569153848</v>
      </c>
      <c r="V23" s="59">
        <v>43047000</v>
      </c>
    </row>
    <row r="24" spans="1:22" s="10" customFormat="1" ht="12.75" customHeight="1">
      <c r="A24" s="25"/>
      <c r="B24" s="52" t="s">
        <v>107</v>
      </c>
      <c r="C24" s="53" t="s">
        <v>108</v>
      </c>
      <c r="D24" s="54">
        <v>167200481</v>
      </c>
      <c r="E24" s="55">
        <v>52046178</v>
      </c>
      <c r="F24" s="55">
        <v>11090361</v>
      </c>
      <c r="G24" s="55">
        <v>0</v>
      </c>
      <c r="H24" s="55">
        <v>0</v>
      </c>
      <c r="I24" s="55">
        <v>1236679</v>
      </c>
      <c r="J24" s="55">
        <v>22779024</v>
      </c>
      <c r="K24" s="55">
        <v>174793613</v>
      </c>
      <c r="L24" s="56">
        <v>429146336</v>
      </c>
      <c r="M24" s="57">
        <v>132265746</v>
      </c>
      <c r="N24" s="58">
        <v>75502043</v>
      </c>
      <c r="O24" s="55">
        <v>42928197</v>
      </c>
      <c r="P24" s="58">
        <v>12907555</v>
      </c>
      <c r="Q24" s="58">
        <v>16251042</v>
      </c>
      <c r="R24" s="58"/>
      <c r="S24" s="58">
        <v>111908600</v>
      </c>
      <c r="T24" s="58">
        <v>37383653</v>
      </c>
      <c r="U24" s="56">
        <v>429146836</v>
      </c>
      <c r="V24" s="59">
        <v>35528249</v>
      </c>
    </row>
    <row r="25" spans="1:22" s="10" customFormat="1" ht="12.75" customHeight="1">
      <c r="A25" s="25"/>
      <c r="B25" s="52" t="s">
        <v>109</v>
      </c>
      <c r="C25" s="53" t="s">
        <v>110</v>
      </c>
      <c r="D25" s="54">
        <v>93398902</v>
      </c>
      <c r="E25" s="55">
        <v>23164730</v>
      </c>
      <c r="F25" s="55">
        <v>10277666</v>
      </c>
      <c r="G25" s="55">
        <v>0</v>
      </c>
      <c r="H25" s="55">
        <v>0</v>
      </c>
      <c r="I25" s="55">
        <v>2538826</v>
      </c>
      <c r="J25" s="55">
        <v>18704657</v>
      </c>
      <c r="K25" s="55">
        <v>73664116</v>
      </c>
      <c r="L25" s="56">
        <v>221748897</v>
      </c>
      <c r="M25" s="57">
        <v>46269097</v>
      </c>
      <c r="N25" s="58">
        <v>32074752</v>
      </c>
      <c r="O25" s="55">
        <v>21397942</v>
      </c>
      <c r="P25" s="58">
        <v>3027101</v>
      </c>
      <c r="Q25" s="58">
        <v>5973891</v>
      </c>
      <c r="R25" s="58"/>
      <c r="S25" s="58">
        <v>93267371</v>
      </c>
      <c r="T25" s="58">
        <v>18213569</v>
      </c>
      <c r="U25" s="56">
        <v>220223723</v>
      </c>
      <c r="V25" s="59">
        <v>46729000</v>
      </c>
    </row>
    <row r="26" spans="1:22" s="10" customFormat="1" ht="12.75" customHeight="1">
      <c r="A26" s="25"/>
      <c r="B26" s="52" t="s">
        <v>111</v>
      </c>
      <c r="C26" s="53" t="s">
        <v>112</v>
      </c>
      <c r="D26" s="54">
        <v>350624586</v>
      </c>
      <c r="E26" s="55">
        <v>246173454</v>
      </c>
      <c r="F26" s="55">
        <v>33570286</v>
      </c>
      <c r="G26" s="55">
        <v>0</v>
      </c>
      <c r="H26" s="55">
        <v>0</v>
      </c>
      <c r="I26" s="55">
        <v>1387823</v>
      </c>
      <c r="J26" s="55">
        <v>89572520</v>
      </c>
      <c r="K26" s="55">
        <v>275013169</v>
      </c>
      <c r="L26" s="56">
        <v>996341838</v>
      </c>
      <c r="M26" s="57">
        <v>205650016</v>
      </c>
      <c r="N26" s="58">
        <v>291624700</v>
      </c>
      <c r="O26" s="55">
        <v>81846040</v>
      </c>
      <c r="P26" s="58">
        <v>53554891</v>
      </c>
      <c r="Q26" s="58">
        <v>54689909</v>
      </c>
      <c r="R26" s="58"/>
      <c r="S26" s="58">
        <v>145611900</v>
      </c>
      <c r="T26" s="58">
        <v>73027881</v>
      </c>
      <c r="U26" s="56">
        <v>906005337</v>
      </c>
      <c r="V26" s="59">
        <v>38356200</v>
      </c>
    </row>
    <row r="27" spans="1:22" s="10" customFormat="1" ht="12.75" customHeight="1">
      <c r="A27" s="25"/>
      <c r="B27" s="52" t="s">
        <v>113</v>
      </c>
      <c r="C27" s="53" t="s">
        <v>114</v>
      </c>
      <c r="D27" s="54">
        <v>62995230</v>
      </c>
      <c r="E27" s="55">
        <v>4546547</v>
      </c>
      <c r="F27" s="55">
        <v>45242</v>
      </c>
      <c r="G27" s="55">
        <v>0</v>
      </c>
      <c r="H27" s="55">
        <v>0</v>
      </c>
      <c r="I27" s="55">
        <v>272795</v>
      </c>
      <c r="J27" s="55">
        <v>55690466</v>
      </c>
      <c r="K27" s="55">
        <v>61985354</v>
      </c>
      <c r="L27" s="56">
        <v>185535634</v>
      </c>
      <c r="M27" s="57">
        <v>17132936</v>
      </c>
      <c r="N27" s="58">
        <v>2996557</v>
      </c>
      <c r="O27" s="55">
        <v>16979315</v>
      </c>
      <c r="P27" s="58">
        <v>6145420</v>
      </c>
      <c r="Q27" s="58">
        <v>3314454</v>
      </c>
      <c r="R27" s="58"/>
      <c r="S27" s="58">
        <v>61288502</v>
      </c>
      <c r="T27" s="58">
        <v>58746852</v>
      </c>
      <c r="U27" s="56">
        <v>166604036</v>
      </c>
      <c r="V27" s="59">
        <v>22724500</v>
      </c>
    </row>
    <row r="28" spans="1:22" s="10" customFormat="1" ht="12.75" customHeight="1">
      <c r="A28" s="25"/>
      <c r="B28" s="52" t="s">
        <v>115</v>
      </c>
      <c r="C28" s="53" t="s">
        <v>116</v>
      </c>
      <c r="D28" s="54">
        <v>156265342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1200000</v>
      </c>
      <c r="K28" s="55">
        <v>194535969</v>
      </c>
      <c r="L28" s="56">
        <v>352001311</v>
      </c>
      <c r="M28" s="57">
        <v>9500000</v>
      </c>
      <c r="N28" s="58">
        <v>0</v>
      </c>
      <c r="O28" s="55">
        <v>0</v>
      </c>
      <c r="P28" s="58">
        <v>0</v>
      </c>
      <c r="Q28" s="58">
        <v>500000</v>
      </c>
      <c r="R28" s="58"/>
      <c r="S28" s="58">
        <v>282087000</v>
      </c>
      <c r="T28" s="58">
        <v>20270000</v>
      </c>
      <c r="U28" s="56">
        <v>312357000</v>
      </c>
      <c r="V28" s="59">
        <v>59595000</v>
      </c>
    </row>
    <row r="29" spans="1:22" s="10" customFormat="1" ht="12.75" customHeight="1">
      <c r="A29" s="25"/>
      <c r="B29" s="52" t="s">
        <v>117</v>
      </c>
      <c r="C29" s="53" t="s">
        <v>118</v>
      </c>
      <c r="D29" s="54">
        <v>218969004</v>
      </c>
      <c r="E29" s="55">
        <v>0</v>
      </c>
      <c r="F29" s="55">
        <v>0</v>
      </c>
      <c r="G29" s="55">
        <v>0</v>
      </c>
      <c r="H29" s="55">
        <v>0</v>
      </c>
      <c r="I29" s="55">
        <v>5000</v>
      </c>
      <c r="J29" s="55">
        <v>38639003</v>
      </c>
      <c r="K29" s="55">
        <v>197578855</v>
      </c>
      <c r="L29" s="56">
        <v>455191862</v>
      </c>
      <c r="M29" s="57">
        <v>54627004</v>
      </c>
      <c r="N29" s="58">
        <v>0</v>
      </c>
      <c r="O29" s="55">
        <v>0</v>
      </c>
      <c r="P29" s="58">
        <v>0</v>
      </c>
      <c r="Q29" s="58">
        <v>5300000</v>
      </c>
      <c r="R29" s="58"/>
      <c r="S29" s="58">
        <v>280246002</v>
      </c>
      <c r="T29" s="58">
        <v>36878622</v>
      </c>
      <c r="U29" s="56">
        <v>377051628</v>
      </c>
      <c r="V29" s="59">
        <v>68354300</v>
      </c>
    </row>
    <row r="30" spans="1:22" s="10" customFormat="1" ht="12.75" customHeight="1">
      <c r="A30" s="25"/>
      <c r="B30" s="52" t="s">
        <v>119</v>
      </c>
      <c r="C30" s="53" t="s">
        <v>120</v>
      </c>
      <c r="D30" s="54">
        <v>51351657</v>
      </c>
      <c r="E30" s="55">
        <v>7391304</v>
      </c>
      <c r="F30" s="55">
        <v>0</v>
      </c>
      <c r="G30" s="55">
        <v>0</v>
      </c>
      <c r="H30" s="55">
        <v>0</v>
      </c>
      <c r="I30" s="55">
        <v>500000</v>
      </c>
      <c r="J30" s="55">
        <v>13000000</v>
      </c>
      <c r="K30" s="55">
        <v>30979047</v>
      </c>
      <c r="L30" s="56">
        <v>103222008</v>
      </c>
      <c r="M30" s="57">
        <v>27806121</v>
      </c>
      <c r="N30" s="58">
        <v>7434258</v>
      </c>
      <c r="O30" s="55">
        <v>0</v>
      </c>
      <c r="P30" s="58">
        <v>0</v>
      </c>
      <c r="Q30" s="58">
        <v>10333182</v>
      </c>
      <c r="R30" s="58"/>
      <c r="S30" s="58">
        <v>49497400</v>
      </c>
      <c r="T30" s="58">
        <v>8080995</v>
      </c>
      <c r="U30" s="56">
        <v>103151956</v>
      </c>
      <c r="V30" s="59">
        <v>10647600</v>
      </c>
    </row>
    <row r="31" spans="1:22" s="10" customFormat="1" ht="12.75" customHeight="1">
      <c r="A31" s="25"/>
      <c r="B31" s="60" t="s">
        <v>121</v>
      </c>
      <c r="C31" s="53" t="s">
        <v>122</v>
      </c>
      <c r="D31" s="54">
        <v>126037153</v>
      </c>
      <c r="E31" s="55">
        <v>31000000</v>
      </c>
      <c r="F31" s="55">
        <v>0</v>
      </c>
      <c r="G31" s="55">
        <v>0</v>
      </c>
      <c r="H31" s="55">
        <v>0</v>
      </c>
      <c r="I31" s="55">
        <v>1000000</v>
      </c>
      <c r="J31" s="55">
        <v>10000000</v>
      </c>
      <c r="K31" s="55">
        <v>59150809</v>
      </c>
      <c r="L31" s="56">
        <v>227187962</v>
      </c>
      <c r="M31" s="57">
        <v>23784700</v>
      </c>
      <c r="N31" s="58">
        <v>34992000</v>
      </c>
      <c r="O31" s="55">
        <v>0</v>
      </c>
      <c r="P31" s="58">
        <v>0</v>
      </c>
      <c r="Q31" s="58">
        <v>10000000</v>
      </c>
      <c r="R31" s="58"/>
      <c r="S31" s="58">
        <v>119344962</v>
      </c>
      <c r="T31" s="58">
        <v>13036300</v>
      </c>
      <c r="U31" s="56">
        <v>201157962</v>
      </c>
      <c r="V31" s="59">
        <v>31911060</v>
      </c>
    </row>
    <row r="32" spans="1:22" s="10" customFormat="1" ht="12.75" customHeight="1">
      <c r="A32" s="25"/>
      <c r="B32" s="52" t="s">
        <v>123</v>
      </c>
      <c r="C32" s="53" t="s">
        <v>124</v>
      </c>
      <c r="D32" s="54">
        <v>85410103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1835458</v>
      </c>
      <c r="K32" s="55">
        <v>67199114</v>
      </c>
      <c r="L32" s="56">
        <v>154444675</v>
      </c>
      <c r="M32" s="57">
        <v>41875212</v>
      </c>
      <c r="N32" s="58">
        <v>0</v>
      </c>
      <c r="O32" s="55">
        <v>0</v>
      </c>
      <c r="P32" s="58">
        <v>0</v>
      </c>
      <c r="Q32" s="58">
        <v>664286</v>
      </c>
      <c r="R32" s="58"/>
      <c r="S32" s="58">
        <v>96117650</v>
      </c>
      <c r="T32" s="58">
        <v>19697886</v>
      </c>
      <c r="U32" s="56">
        <v>158355034</v>
      </c>
      <c r="V32" s="59">
        <v>31562100</v>
      </c>
    </row>
    <row r="33" spans="1:22" s="10" customFormat="1" ht="12.75" customHeight="1">
      <c r="A33" s="25"/>
      <c r="B33" s="52" t="s">
        <v>125</v>
      </c>
      <c r="C33" s="53" t="s">
        <v>126</v>
      </c>
      <c r="D33" s="54">
        <v>207921037</v>
      </c>
      <c r="E33" s="55">
        <v>68250000</v>
      </c>
      <c r="F33" s="55">
        <v>0</v>
      </c>
      <c r="G33" s="55">
        <v>0</v>
      </c>
      <c r="H33" s="55">
        <v>0</v>
      </c>
      <c r="I33" s="55">
        <v>3150574</v>
      </c>
      <c r="J33" s="55">
        <v>20500000</v>
      </c>
      <c r="K33" s="55">
        <v>121580722</v>
      </c>
      <c r="L33" s="56">
        <v>421402333</v>
      </c>
      <c r="M33" s="57">
        <v>106538855</v>
      </c>
      <c r="N33" s="58">
        <v>58533241</v>
      </c>
      <c r="O33" s="55">
        <v>0</v>
      </c>
      <c r="P33" s="58">
        <v>0</v>
      </c>
      <c r="Q33" s="58">
        <v>23109563</v>
      </c>
      <c r="R33" s="58"/>
      <c r="S33" s="58">
        <v>199160300</v>
      </c>
      <c r="T33" s="58">
        <v>50002776</v>
      </c>
      <c r="U33" s="56">
        <v>437344735</v>
      </c>
      <c r="V33" s="59">
        <v>76590700</v>
      </c>
    </row>
    <row r="34" spans="1:22" s="10" customFormat="1" ht="12.75" customHeight="1">
      <c r="A34" s="25"/>
      <c r="B34" s="52" t="s">
        <v>127</v>
      </c>
      <c r="C34" s="53" t="s">
        <v>128</v>
      </c>
      <c r="D34" s="54">
        <v>104337061</v>
      </c>
      <c r="E34" s="55">
        <v>55176000</v>
      </c>
      <c r="F34" s="55">
        <v>0</v>
      </c>
      <c r="G34" s="55">
        <v>0</v>
      </c>
      <c r="H34" s="55">
        <v>0</v>
      </c>
      <c r="I34" s="55">
        <v>5000000</v>
      </c>
      <c r="J34" s="55">
        <v>2684316</v>
      </c>
      <c r="K34" s="55">
        <v>118287704</v>
      </c>
      <c r="L34" s="56">
        <v>285485081</v>
      </c>
      <c r="M34" s="57">
        <v>48497953</v>
      </c>
      <c r="N34" s="58">
        <v>146547460</v>
      </c>
      <c r="O34" s="55">
        <v>0</v>
      </c>
      <c r="P34" s="58">
        <v>0</v>
      </c>
      <c r="Q34" s="58">
        <v>34871926</v>
      </c>
      <c r="R34" s="58"/>
      <c r="S34" s="58">
        <v>53052780</v>
      </c>
      <c r="T34" s="58">
        <v>51532675</v>
      </c>
      <c r="U34" s="56">
        <v>334502794</v>
      </c>
      <c r="V34" s="59">
        <v>20524000</v>
      </c>
    </row>
    <row r="35" spans="1:22" s="10" customFormat="1" ht="12.75" customHeight="1">
      <c r="A35" s="25"/>
      <c r="B35" s="52" t="s">
        <v>129</v>
      </c>
      <c r="C35" s="53" t="s">
        <v>130</v>
      </c>
      <c r="D35" s="54">
        <v>145759068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754612</v>
      </c>
      <c r="K35" s="55">
        <v>74370728</v>
      </c>
      <c r="L35" s="56">
        <v>220884408</v>
      </c>
      <c r="M35" s="57">
        <v>9700000</v>
      </c>
      <c r="N35" s="58">
        <v>0</v>
      </c>
      <c r="O35" s="55">
        <v>0</v>
      </c>
      <c r="P35" s="58">
        <v>0</v>
      </c>
      <c r="Q35" s="58">
        <v>2600000</v>
      </c>
      <c r="R35" s="58"/>
      <c r="S35" s="58">
        <v>173644000</v>
      </c>
      <c r="T35" s="58">
        <v>26962296</v>
      </c>
      <c r="U35" s="56">
        <v>212906296</v>
      </c>
      <c r="V35" s="59">
        <v>60063000</v>
      </c>
    </row>
    <row r="36" spans="1:22" s="10" customFormat="1" ht="12.75" customHeight="1">
      <c r="A36" s="25"/>
      <c r="B36" s="52" t="s">
        <v>131</v>
      </c>
      <c r="C36" s="53" t="s">
        <v>132</v>
      </c>
      <c r="D36" s="54">
        <v>108573222</v>
      </c>
      <c r="E36" s="55">
        <v>14300000</v>
      </c>
      <c r="F36" s="55">
        <v>0</v>
      </c>
      <c r="G36" s="55">
        <v>0</v>
      </c>
      <c r="H36" s="55">
        <v>0</v>
      </c>
      <c r="I36" s="55">
        <v>280000</v>
      </c>
      <c r="J36" s="55">
        <v>4000000</v>
      </c>
      <c r="K36" s="55">
        <v>71660636</v>
      </c>
      <c r="L36" s="56">
        <v>198813858</v>
      </c>
      <c r="M36" s="57">
        <v>9167109</v>
      </c>
      <c r="N36" s="58">
        <v>18391349</v>
      </c>
      <c r="O36" s="55">
        <v>0</v>
      </c>
      <c r="P36" s="58">
        <v>0</v>
      </c>
      <c r="Q36" s="58">
        <v>8295263</v>
      </c>
      <c r="R36" s="58"/>
      <c r="S36" s="58">
        <v>148748950</v>
      </c>
      <c r="T36" s="58">
        <v>16111187</v>
      </c>
      <c r="U36" s="56">
        <v>200713858</v>
      </c>
      <c r="V36" s="59">
        <v>31653050</v>
      </c>
    </row>
    <row r="37" spans="1:22" s="10" customFormat="1" ht="12.75" customHeight="1">
      <c r="A37" s="25"/>
      <c r="B37" s="52" t="s">
        <v>133</v>
      </c>
      <c r="C37" s="53" t="s">
        <v>134</v>
      </c>
      <c r="D37" s="54">
        <v>114254764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2500000</v>
      </c>
      <c r="K37" s="55">
        <v>131659992</v>
      </c>
      <c r="L37" s="56">
        <v>248414756</v>
      </c>
      <c r="M37" s="57">
        <v>7029946</v>
      </c>
      <c r="N37" s="58">
        <v>0</v>
      </c>
      <c r="O37" s="55">
        <v>0</v>
      </c>
      <c r="P37" s="58">
        <v>0</v>
      </c>
      <c r="Q37" s="58">
        <v>1408554</v>
      </c>
      <c r="R37" s="58"/>
      <c r="S37" s="58">
        <v>163625000</v>
      </c>
      <c r="T37" s="58">
        <v>21181000</v>
      </c>
      <c r="U37" s="56">
        <v>193244500</v>
      </c>
      <c r="V37" s="59">
        <v>77340000</v>
      </c>
    </row>
    <row r="38" spans="1:22" s="10" customFormat="1" ht="12.75" customHeight="1">
      <c r="A38" s="25"/>
      <c r="B38" s="52" t="s">
        <v>135</v>
      </c>
      <c r="C38" s="53" t="s">
        <v>136</v>
      </c>
      <c r="D38" s="54">
        <v>41839486</v>
      </c>
      <c r="E38" s="55">
        <v>13025440</v>
      </c>
      <c r="F38" s="55">
        <v>0</v>
      </c>
      <c r="G38" s="55">
        <v>0</v>
      </c>
      <c r="H38" s="55">
        <v>0</v>
      </c>
      <c r="I38" s="55">
        <v>140510</v>
      </c>
      <c r="J38" s="55">
        <v>1985821</v>
      </c>
      <c r="K38" s="55">
        <v>36488718</v>
      </c>
      <c r="L38" s="56">
        <v>93479975</v>
      </c>
      <c r="M38" s="57">
        <v>12552000</v>
      </c>
      <c r="N38" s="58">
        <v>11540302</v>
      </c>
      <c r="O38" s="55">
        <v>0</v>
      </c>
      <c r="P38" s="58">
        <v>0</v>
      </c>
      <c r="Q38" s="58">
        <v>4690026</v>
      </c>
      <c r="R38" s="58"/>
      <c r="S38" s="58">
        <v>79125784</v>
      </c>
      <c r="T38" s="58">
        <v>11751217</v>
      </c>
      <c r="U38" s="56">
        <v>119659329</v>
      </c>
      <c r="V38" s="59">
        <v>20580404</v>
      </c>
    </row>
    <row r="39" spans="1:22" s="10" customFormat="1" ht="12.75" customHeight="1">
      <c r="A39" s="25"/>
      <c r="B39" s="52" t="s">
        <v>137</v>
      </c>
      <c r="C39" s="53" t="s">
        <v>138</v>
      </c>
      <c r="D39" s="54">
        <v>344679712</v>
      </c>
      <c r="E39" s="55">
        <v>246017000</v>
      </c>
      <c r="F39" s="55">
        <v>0</v>
      </c>
      <c r="G39" s="55">
        <v>0</v>
      </c>
      <c r="H39" s="55">
        <v>0</v>
      </c>
      <c r="I39" s="55">
        <v>3800000</v>
      </c>
      <c r="J39" s="55">
        <v>76299600</v>
      </c>
      <c r="K39" s="55">
        <v>103617709</v>
      </c>
      <c r="L39" s="56">
        <v>774414021</v>
      </c>
      <c r="M39" s="57">
        <v>121138378</v>
      </c>
      <c r="N39" s="58">
        <v>277831978</v>
      </c>
      <c r="O39" s="55">
        <v>0</v>
      </c>
      <c r="P39" s="58">
        <v>0</v>
      </c>
      <c r="Q39" s="58">
        <v>57635203</v>
      </c>
      <c r="R39" s="58"/>
      <c r="S39" s="58">
        <v>206256898</v>
      </c>
      <c r="T39" s="58">
        <v>112841392</v>
      </c>
      <c r="U39" s="56">
        <v>775703849</v>
      </c>
      <c r="V39" s="59">
        <v>76570102</v>
      </c>
    </row>
    <row r="40" spans="1:22" s="10" customFormat="1" ht="12.75" customHeight="1">
      <c r="A40" s="25"/>
      <c r="B40" s="52" t="s">
        <v>139</v>
      </c>
      <c r="C40" s="53" t="s">
        <v>140</v>
      </c>
      <c r="D40" s="54">
        <v>133763099</v>
      </c>
      <c r="E40" s="55">
        <v>23000000</v>
      </c>
      <c r="F40" s="55">
        <v>0</v>
      </c>
      <c r="G40" s="55">
        <v>0</v>
      </c>
      <c r="H40" s="55">
        <v>0</v>
      </c>
      <c r="I40" s="55">
        <v>208543</v>
      </c>
      <c r="J40" s="55">
        <v>5145595</v>
      </c>
      <c r="K40" s="55">
        <v>190769539</v>
      </c>
      <c r="L40" s="56">
        <v>352886776</v>
      </c>
      <c r="M40" s="57">
        <v>31309070</v>
      </c>
      <c r="N40" s="58">
        <v>35973002</v>
      </c>
      <c r="O40" s="55">
        <v>0</v>
      </c>
      <c r="P40" s="58">
        <v>0</v>
      </c>
      <c r="Q40" s="58">
        <v>7463460</v>
      </c>
      <c r="R40" s="58"/>
      <c r="S40" s="58">
        <v>193330088</v>
      </c>
      <c r="T40" s="58">
        <v>46665534</v>
      </c>
      <c r="U40" s="56">
        <v>314741154</v>
      </c>
      <c r="V40" s="59">
        <v>51287850</v>
      </c>
    </row>
    <row r="41" spans="1:22" s="10" customFormat="1" ht="12.75" customHeight="1">
      <c r="A41" s="25"/>
      <c r="B41" s="52" t="s">
        <v>141</v>
      </c>
      <c r="C41" s="53" t="s">
        <v>142</v>
      </c>
      <c r="D41" s="54">
        <v>117968673</v>
      </c>
      <c r="E41" s="55">
        <v>39028500</v>
      </c>
      <c r="F41" s="55">
        <v>0</v>
      </c>
      <c r="G41" s="55">
        <v>0</v>
      </c>
      <c r="H41" s="55">
        <v>0</v>
      </c>
      <c r="I41" s="55">
        <v>3188383</v>
      </c>
      <c r="J41" s="55">
        <v>7633161</v>
      </c>
      <c r="K41" s="55">
        <v>110375853</v>
      </c>
      <c r="L41" s="56">
        <v>278194570</v>
      </c>
      <c r="M41" s="57">
        <v>9047778</v>
      </c>
      <c r="N41" s="58">
        <v>43365380</v>
      </c>
      <c r="O41" s="55">
        <v>0</v>
      </c>
      <c r="P41" s="58">
        <v>0</v>
      </c>
      <c r="Q41" s="58">
        <v>10226064</v>
      </c>
      <c r="R41" s="58"/>
      <c r="S41" s="58">
        <v>166246200</v>
      </c>
      <c r="T41" s="58">
        <v>25933195</v>
      </c>
      <c r="U41" s="56">
        <v>254818617</v>
      </c>
      <c r="V41" s="59">
        <v>36331800</v>
      </c>
    </row>
    <row r="42" spans="1:22" s="10" customFormat="1" ht="12.75" customHeight="1">
      <c r="A42" s="25"/>
      <c r="B42" s="52" t="s">
        <v>143</v>
      </c>
      <c r="C42" s="53" t="s">
        <v>144</v>
      </c>
      <c r="D42" s="54">
        <v>111226444</v>
      </c>
      <c r="E42" s="55">
        <v>90885000</v>
      </c>
      <c r="F42" s="55">
        <v>0</v>
      </c>
      <c r="G42" s="55">
        <v>0</v>
      </c>
      <c r="H42" s="55">
        <v>0</v>
      </c>
      <c r="I42" s="55">
        <v>148100</v>
      </c>
      <c r="J42" s="55">
        <v>11755200</v>
      </c>
      <c r="K42" s="55">
        <v>64288385</v>
      </c>
      <c r="L42" s="56">
        <v>278303129</v>
      </c>
      <c r="M42" s="57">
        <v>42727694</v>
      </c>
      <c r="N42" s="58">
        <v>118581619</v>
      </c>
      <c r="O42" s="55">
        <v>0</v>
      </c>
      <c r="P42" s="58">
        <v>0</v>
      </c>
      <c r="Q42" s="58">
        <v>31711067</v>
      </c>
      <c r="R42" s="58"/>
      <c r="S42" s="58">
        <v>68426445</v>
      </c>
      <c r="T42" s="58">
        <v>23777122</v>
      </c>
      <c r="U42" s="56">
        <v>285223947</v>
      </c>
      <c r="V42" s="59">
        <v>18772000</v>
      </c>
    </row>
    <row r="43" spans="1:22" s="10" customFormat="1" ht="12.75" customHeight="1">
      <c r="A43" s="25"/>
      <c r="B43" s="52" t="s">
        <v>145</v>
      </c>
      <c r="C43" s="53" t="s">
        <v>146</v>
      </c>
      <c r="D43" s="54">
        <v>194269112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26652188</v>
      </c>
      <c r="K43" s="55">
        <v>179114715</v>
      </c>
      <c r="L43" s="56">
        <v>400036015</v>
      </c>
      <c r="M43" s="57">
        <v>42437560</v>
      </c>
      <c r="N43" s="58">
        <v>0</v>
      </c>
      <c r="O43" s="55">
        <v>0</v>
      </c>
      <c r="P43" s="58">
        <v>0</v>
      </c>
      <c r="Q43" s="58">
        <v>1384434</v>
      </c>
      <c r="R43" s="58"/>
      <c r="S43" s="58">
        <v>278016000</v>
      </c>
      <c r="T43" s="58">
        <v>136060676</v>
      </c>
      <c r="U43" s="56">
        <v>457898670</v>
      </c>
      <c r="V43" s="59">
        <v>115204000</v>
      </c>
    </row>
    <row r="44" spans="1:22" s="10" customFormat="1" ht="12.75" customHeight="1">
      <c r="A44" s="25"/>
      <c r="B44" s="52" t="s">
        <v>147</v>
      </c>
      <c r="C44" s="53" t="s">
        <v>148</v>
      </c>
      <c r="D44" s="54">
        <v>77319393</v>
      </c>
      <c r="E44" s="55">
        <v>0</v>
      </c>
      <c r="F44" s="55">
        <v>0</v>
      </c>
      <c r="G44" s="55">
        <v>0</v>
      </c>
      <c r="H44" s="55">
        <v>0</v>
      </c>
      <c r="I44" s="55">
        <v>450588</v>
      </c>
      <c r="J44" s="55">
        <v>5000000</v>
      </c>
      <c r="K44" s="55">
        <v>144457748</v>
      </c>
      <c r="L44" s="56">
        <v>227227729</v>
      </c>
      <c r="M44" s="57">
        <v>10653940</v>
      </c>
      <c r="N44" s="58">
        <v>0</v>
      </c>
      <c r="O44" s="55">
        <v>0</v>
      </c>
      <c r="P44" s="58">
        <v>0</v>
      </c>
      <c r="Q44" s="58">
        <v>1603548</v>
      </c>
      <c r="R44" s="58"/>
      <c r="S44" s="58">
        <v>167369999</v>
      </c>
      <c r="T44" s="58">
        <v>25076364</v>
      </c>
      <c r="U44" s="56">
        <v>204703851</v>
      </c>
      <c r="V44" s="59">
        <v>83040000</v>
      </c>
    </row>
    <row r="45" spans="1:22" s="10" customFormat="1" ht="12.75" customHeight="1">
      <c r="A45" s="25"/>
      <c r="B45" s="52" t="s">
        <v>149</v>
      </c>
      <c r="C45" s="53" t="s">
        <v>150</v>
      </c>
      <c r="D45" s="54">
        <v>189430259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3697386</v>
      </c>
      <c r="K45" s="55">
        <v>204792209</v>
      </c>
      <c r="L45" s="56">
        <v>397919854</v>
      </c>
      <c r="M45" s="57">
        <v>16615947</v>
      </c>
      <c r="N45" s="58">
        <v>0</v>
      </c>
      <c r="O45" s="55">
        <v>0</v>
      </c>
      <c r="P45" s="58">
        <v>0</v>
      </c>
      <c r="Q45" s="58">
        <v>259324</v>
      </c>
      <c r="R45" s="58"/>
      <c r="S45" s="58">
        <v>289301700</v>
      </c>
      <c r="T45" s="58">
        <v>111109891</v>
      </c>
      <c r="U45" s="56">
        <v>417286862</v>
      </c>
      <c r="V45" s="59">
        <v>120654048</v>
      </c>
    </row>
    <row r="46" spans="1:22" s="10" customFormat="1" ht="12.75" customHeight="1">
      <c r="A46" s="25"/>
      <c r="B46" s="52" t="s">
        <v>151</v>
      </c>
      <c r="C46" s="53" t="s">
        <v>152</v>
      </c>
      <c r="D46" s="54">
        <v>124469032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6812100</v>
      </c>
      <c r="K46" s="55">
        <v>188095983</v>
      </c>
      <c r="L46" s="56">
        <v>319377115</v>
      </c>
      <c r="M46" s="57">
        <v>17268416</v>
      </c>
      <c r="N46" s="58">
        <v>0</v>
      </c>
      <c r="O46" s="55">
        <v>0</v>
      </c>
      <c r="P46" s="58">
        <v>0</v>
      </c>
      <c r="Q46" s="58">
        <v>1747679</v>
      </c>
      <c r="R46" s="58"/>
      <c r="S46" s="58">
        <v>199462350</v>
      </c>
      <c r="T46" s="58">
        <v>11668859</v>
      </c>
      <c r="U46" s="56">
        <v>230147304</v>
      </c>
      <c r="V46" s="59">
        <v>57068650</v>
      </c>
    </row>
    <row r="47" spans="1:22" s="10" customFormat="1" ht="12.75" customHeight="1">
      <c r="A47" s="25"/>
      <c r="B47" s="52" t="s">
        <v>153</v>
      </c>
      <c r="C47" s="53" t="s">
        <v>154</v>
      </c>
      <c r="D47" s="54">
        <v>524984248</v>
      </c>
      <c r="E47" s="55">
        <v>364510345</v>
      </c>
      <c r="F47" s="55">
        <v>0</v>
      </c>
      <c r="G47" s="55">
        <v>0</v>
      </c>
      <c r="H47" s="55">
        <v>0</v>
      </c>
      <c r="I47" s="55">
        <v>14969854</v>
      </c>
      <c r="J47" s="55">
        <v>39272535</v>
      </c>
      <c r="K47" s="55">
        <v>345403983</v>
      </c>
      <c r="L47" s="56">
        <v>1289140965</v>
      </c>
      <c r="M47" s="57">
        <v>246182733</v>
      </c>
      <c r="N47" s="58">
        <v>528390753</v>
      </c>
      <c r="O47" s="55">
        <v>0</v>
      </c>
      <c r="P47" s="58">
        <v>0</v>
      </c>
      <c r="Q47" s="58">
        <v>64843442</v>
      </c>
      <c r="R47" s="58"/>
      <c r="S47" s="58">
        <v>374967650</v>
      </c>
      <c r="T47" s="58">
        <v>162793526</v>
      </c>
      <c r="U47" s="56">
        <v>1377178104</v>
      </c>
      <c r="V47" s="59">
        <v>117510350</v>
      </c>
    </row>
    <row r="48" spans="1:22" s="10" customFormat="1" ht="12.75" customHeight="1">
      <c r="A48" s="25"/>
      <c r="B48" s="52" t="s">
        <v>155</v>
      </c>
      <c r="C48" s="53" t="s">
        <v>156</v>
      </c>
      <c r="D48" s="54">
        <v>146767740</v>
      </c>
      <c r="E48" s="55">
        <v>48000000</v>
      </c>
      <c r="F48" s="55">
        <v>0</v>
      </c>
      <c r="G48" s="55">
        <v>0</v>
      </c>
      <c r="H48" s="55">
        <v>0</v>
      </c>
      <c r="I48" s="55">
        <v>0</v>
      </c>
      <c r="J48" s="55">
        <v>5000004</v>
      </c>
      <c r="K48" s="55">
        <v>208625112</v>
      </c>
      <c r="L48" s="56">
        <v>408392856</v>
      </c>
      <c r="M48" s="57">
        <v>48190008</v>
      </c>
      <c r="N48" s="58">
        <v>53290800</v>
      </c>
      <c r="O48" s="55">
        <v>0</v>
      </c>
      <c r="P48" s="58">
        <v>0</v>
      </c>
      <c r="Q48" s="58">
        <v>15525768</v>
      </c>
      <c r="R48" s="58"/>
      <c r="S48" s="58">
        <v>256212000</v>
      </c>
      <c r="T48" s="58">
        <v>35175192</v>
      </c>
      <c r="U48" s="56">
        <v>408393768</v>
      </c>
      <c r="V48" s="59">
        <v>101526996</v>
      </c>
    </row>
    <row r="49" spans="1:22" s="10" customFormat="1" ht="12.75" customHeight="1">
      <c r="A49" s="25"/>
      <c r="B49" s="52" t="s">
        <v>157</v>
      </c>
      <c r="C49" s="53" t="s">
        <v>158</v>
      </c>
      <c r="D49" s="54">
        <v>111498852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2000000</v>
      </c>
      <c r="K49" s="55">
        <v>267785583</v>
      </c>
      <c r="L49" s="56">
        <v>381284435</v>
      </c>
      <c r="M49" s="57">
        <v>17399469</v>
      </c>
      <c r="N49" s="58">
        <v>0</v>
      </c>
      <c r="O49" s="55">
        <v>0</v>
      </c>
      <c r="P49" s="58">
        <v>0</v>
      </c>
      <c r="Q49" s="58">
        <v>1000000</v>
      </c>
      <c r="R49" s="58"/>
      <c r="S49" s="58">
        <v>236425774</v>
      </c>
      <c r="T49" s="58">
        <v>47390888</v>
      </c>
      <c r="U49" s="56">
        <v>302216131</v>
      </c>
      <c r="V49" s="59">
        <v>100818000</v>
      </c>
    </row>
    <row r="50" spans="1:22" s="10" customFormat="1" ht="12.75" customHeight="1">
      <c r="A50" s="25"/>
      <c r="B50" s="52" t="s">
        <v>159</v>
      </c>
      <c r="C50" s="53" t="s">
        <v>160</v>
      </c>
      <c r="D50" s="54">
        <v>144168288</v>
      </c>
      <c r="E50" s="55">
        <v>31896012</v>
      </c>
      <c r="F50" s="55">
        <v>0</v>
      </c>
      <c r="G50" s="55">
        <v>0</v>
      </c>
      <c r="H50" s="55">
        <v>0</v>
      </c>
      <c r="I50" s="55">
        <v>150012</v>
      </c>
      <c r="J50" s="55">
        <v>4500000</v>
      </c>
      <c r="K50" s="55">
        <v>242475984</v>
      </c>
      <c r="L50" s="56">
        <v>423190296</v>
      </c>
      <c r="M50" s="57">
        <v>25188972</v>
      </c>
      <c r="N50" s="58">
        <v>32577816</v>
      </c>
      <c r="O50" s="55">
        <v>0</v>
      </c>
      <c r="P50" s="58">
        <v>0</v>
      </c>
      <c r="Q50" s="58">
        <v>4437216</v>
      </c>
      <c r="R50" s="58"/>
      <c r="S50" s="58">
        <v>282528012</v>
      </c>
      <c r="T50" s="58">
        <v>24009624</v>
      </c>
      <c r="U50" s="56">
        <v>368741640</v>
      </c>
      <c r="V50" s="59">
        <v>77334996</v>
      </c>
    </row>
    <row r="51" spans="1:22" s="10" customFormat="1" ht="12.75" customHeight="1">
      <c r="A51" s="25"/>
      <c r="B51" s="52" t="s">
        <v>161</v>
      </c>
      <c r="C51" s="53" t="s">
        <v>162</v>
      </c>
      <c r="D51" s="54">
        <v>87501959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1200000</v>
      </c>
      <c r="K51" s="55">
        <v>116961452</v>
      </c>
      <c r="L51" s="56">
        <v>205663411</v>
      </c>
      <c r="M51" s="57">
        <v>12063320</v>
      </c>
      <c r="N51" s="58">
        <v>0</v>
      </c>
      <c r="O51" s="55">
        <v>0</v>
      </c>
      <c r="P51" s="58">
        <v>0</v>
      </c>
      <c r="Q51" s="58">
        <v>314700</v>
      </c>
      <c r="R51" s="58"/>
      <c r="S51" s="58">
        <v>145742000</v>
      </c>
      <c r="T51" s="58">
        <v>60675950</v>
      </c>
      <c r="U51" s="56">
        <v>218795970</v>
      </c>
      <c r="V51" s="59">
        <v>44915000</v>
      </c>
    </row>
    <row r="52" spans="1:22" s="10" customFormat="1" ht="12.75" customHeight="1">
      <c r="A52" s="25"/>
      <c r="B52" s="60" t="s">
        <v>163</v>
      </c>
      <c r="C52" s="53" t="s">
        <v>164</v>
      </c>
      <c r="D52" s="54">
        <v>60808884</v>
      </c>
      <c r="E52" s="55">
        <v>19988000</v>
      </c>
      <c r="F52" s="55">
        <v>2108000</v>
      </c>
      <c r="G52" s="55">
        <v>0</v>
      </c>
      <c r="H52" s="55">
        <v>0</v>
      </c>
      <c r="I52" s="55">
        <v>631200</v>
      </c>
      <c r="J52" s="55">
        <v>24239892</v>
      </c>
      <c r="K52" s="55">
        <v>67662141</v>
      </c>
      <c r="L52" s="56">
        <v>175438117</v>
      </c>
      <c r="M52" s="57">
        <v>21951072</v>
      </c>
      <c r="N52" s="58">
        <v>23595057</v>
      </c>
      <c r="O52" s="55">
        <v>9829583</v>
      </c>
      <c r="P52" s="58">
        <v>11103027</v>
      </c>
      <c r="Q52" s="58">
        <v>11656145</v>
      </c>
      <c r="R52" s="58"/>
      <c r="S52" s="58">
        <v>71772490</v>
      </c>
      <c r="T52" s="58">
        <v>6369158</v>
      </c>
      <c r="U52" s="56">
        <v>156276532</v>
      </c>
      <c r="V52" s="59">
        <v>47204046</v>
      </c>
    </row>
    <row r="53" spans="1:22" s="10" customFormat="1" ht="12.75" customHeight="1">
      <c r="A53" s="25"/>
      <c r="B53" s="52" t="s">
        <v>165</v>
      </c>
      <c r="C53" s="53" t="s">
        <v>166</v>
      </c>
      <c r="D53" s="54">
        <v>113415170</v>
      </c>
      <c r="E53" s="55">
        <v>56803000</v>
      </c>
      <c r="F53" s="55">
        <v>36825206</v>
      </c>
      <c r="G53" s="55">
        <v>0</v>
      </c>
      <c r="H53" s="55">
        <v>0</v>
      </c>
      <c r="I53" s="55">
        <v>0</v>
      </c>
      <c r="J53" s="55">
        <v>33576298</v>
      </c>
      <c r="K53" s="55">
        <v>78047404</v>
      </c>
      <c r="L53" s="56">
        <v>318667078</v>
      </c>
      <c r="M53" s="57">
        <v>31259567</v>
      </c>
      <c r="N53" s="58">
        <v>66866145</v>
      </c>
      <c r="O53" s="55">
        <v>38467716</v>
      </c>
      <c r="P53" s="58">
        <v>20038323</v>
      </c>
      <c r="Q53" s="58">
        <v>13369785</v>
      </c>
      <c r="R53" s="58"/>
      <c r="S53" s="58">
        <v>94869000</v>
      </c>
      <c r="T53" s="58">
        <v>22795589</v>
      </c>
      <c r="U53" s="56">
        <v>287666125</v>
      </c>
      <c r="V53" s="59">
        <v>80162000</v>
      </c>
    </row>
    <row r="54" spans="1:22" s="10" customFormat="1" ht="12.75" customHeight="1">
      <c r="A54" s="25"/>
      <c r="B54" s="52" t="s">
        <v>167</v>
      </c>
      <c r="C54" s="53" t="s">
        <v>168</v>
      </c>
      <c r="D54" s="54">
        <v>87003732</v>
      </c>
      <c r="E54" s="55">
        <v>28470612</v>
      </c>
      <c r="F54" s="55">
        <v>0</v>
      </c>
      <c r="G54" s="55">
        <v>0</v>
      </c>
      <c r="H54" s="55">
        <v>0</v>
      </c>
      <c r="I54" s="55">
        <v>8075004</v>
      </c>
      <c r="J54" s="55">
        <v>25016280</v>
      </c>
      <c r="K54" s="55">
        <v>73303356</v>
      </c>
      <c r="L54" s="56">
        <v>221868984</v>
      </c>
      <c r="M54" s="57">
        <v>7881360</v>
      </c>
      <c r="N54" s="58">
        <v>29347512</v>
      </c>
      <c r="O54" s="55">
        <v>30828276</v>
      </c>
      <c r="P54" s="58">
        <v>9401472</v>
      </c>
      <c r="Q54" s="58">
        <v>5386764</v>
      </c>
      <c r="R54" s="58"/>
      <c r="S54" s="58">
        <v>77584992</v>
      </c>
      <c r="T54" s="58">
        <v>58225008</v>
      </c>
      <c r="U54" s="56">
        <v>218655384</v>
      </c>
      <c r="V54" s="59">
        <v>91773000</v>
      </c>
    </row>
    <row r="55" spans="1:22" s="10" customFormat="1" ht="12.75" customHeight="1">
      <c r="A55" s="25"/>
      <c r="B55" s="52" t="s">
        <v>169</v>
      </c>
      <c r="C55" s="53" t="s">
        <v>170</v>
      </c>
      <c r="D55" s="54">
        <v>92302820</v>
      </c>
      <c r="E55" s="55">
        <v>42500000</v>
      </c>
      <c r="F55" s="55">
        <v>1800000</v>
      </c>
      <c r="G55" s="55">
        <v>0</v>
      </c>
      <c r="H55" s="55">
        <v>0</v>
      </c>
      <c r="I55" s="55">
        <v>1546000</v>
      </c>
      <c r="J55" s="55">
        <v>89829000</v>
      </c>
      <c r="K55" s="55">
        <v>44574921</v>
      </c>
      <c r="L55" s="56">
        <v>272552741</v>
      </c>
      <c r="M55" s="57">
        <v>38691600</v>
      </c>
      <c r="N55" s="58">
        <v>51752200</v>
      </c>
      <c r="O55" s="55">
        <v>40003880</v>
      </c>
      <c r="P55" s="58">
        <v>22421000</v>
      </c>
      <c r="Q55" s="58">
        <v>30289050</v>
      </c>
      <c r="R55" s="58"/>
      <c r="S55" s="58">
        <v>161367000</v>
      </c>
      <c r="T55" s="58">
        <v>7334858</v>
      </c>
      <c r="U55" s="56">
        <v>351859588</v>
      </c>
      <c r="V55" s="59">
        <v>0</v>
      </c>
    </row>
    <row r="56" spans="1:22" s="10" customFormat="1" ht="12.75" customHeight="1">
      <c r="A56" s="25"/>
      <c r="B56" s="52" t="s">
        <v>171</v>
      </c>
      <c r="C56" s="53" t="s">
        <v>172</v>
      </c>
      <c r="D56" s="54">
        <v>53834658</v>
      </c>
      <c r="E56" s="55">
        <v>35000000</v>
      </c>
      <c r="F56" s="55">
        <v>4000000</v>
      </c>
      <c r="G56" s="55">
        <v>0</v>
      </c>
      <c r="H56" s="55">
        <v>0</v>
      </c>
      <c r="I56" s="55">
        <v>600000</v>
      </c>
      <c r="J56" s="55">
        <v>17378741</v>
      </c>
      <c r="K56" s="55">
        <v>35018657</v>
      </c>
      <c r="L56" s="56">
        <v>145832056</v>
      </c>
      <c r="M56" s="57">
        <v>8301805</v>
      </c>
      <c r="N56" s="58">
        <v>17212669</v>
      </c>
      <c r="O56" s="55">
        <v>3979655</v>
      </c>
      <c r="P56" s="58">
        <v>19635536</v>
      </c>
      <c r="Q56" s="58">
        <v>12884051</v>
      </c>
      <c r="R56" s="58"/>
      <c r="S56" s="58">
        <v>62776499</v>
      </c>
      <c r="T56" s="58">
        <v>21071135</v>
      </c>
      <c r="U56" s="56">
        <v>145861350</v>
      </c>
      <c r="V56" s="59">
        <v>102646500</v>
      </c>
    </row>
    <row r="57" spans="1:22" s="10" customFormat="1" ht="12.75" customHeight="1">
      <c r="A57" s="25"/>
      <c r="B57" s="52" t="s">
        <v>173</v>
      </c>
      <c r="C57" s="53" t="s">
        <v>174</v>
      </c>
      <c r="D57" s="54">
        <v>76541198</v>
      </c>
      <c r="E57" s="55">
        <v>37072800</v>
      </c>
      <c r="F57" s="55">
        <v>3600000</v>
      </c>
      <c r="G57" s="55">
        <v>0</v>
      </c>
      <c r="H57" s="55">
        <v>0</v>
      </c>
      <c r="I57" s="55">
        <v>2523000</v>
      </c>
      <c r="J57" s="55">
        <v>0</v>
      </c>
      <c r="K57" s="55">
        <v>32389221</v>
      </c>
      <c r="L57" s="56">
        <v>152126219</v>
      </c>
      <c r="M57" s="57">
        <v>21000000</v>
      </c>
      <c r="N57" s="58">
        <v>42675000</v>
      </c>
      <c r="O57" s="55">
        <v>6336750</v>
      </c>
      <c r="P57" s="58">
        <v>7385000</v>
      </c>
      <c r="Q57" s="58">
        <v>4920000</v>
      </c>
      <c r="R57" s="58"/>
      <c r="S57" s="58">
        <v>82114000</v>
      </c>
      <c r="T57" s="58">
        <v>3304450</v>
      </c>
      <c r="U57" s="56">
        <v>167735200</v>
      </c>
      <c r="V57" s="59">
        <v>0</v>
      </c>
    </row>
    <row r="58" spans="1:22" s="10" customFormat="1" ht="12.75" customHeight="1">
      <c r="A58" s="25"/>
      <c r="B58" s="52" t="s">
        <v>61</v>
      </c>
      <c r="C58" s="53" t="s">
        <v>62</v>
      </c>
      <c r="D58" s="54">
        <v>872011023</v>
      </c>
      <c r="E58" s="55">
        <v>438328067</v>
      </c>
      <c r="F58" s="55">
        <v>640660013</v>
      </c>
      <c r="G58" s="55">
        <v>0</v>
      </c>
      <c r="H58" s="55">
        <v>0</v>
      </c>
      <c r="I58" s="55">
        <v>202275318</v>
      </c>
      <c r="J58" s="55">
        <v>200000000</v>
      </c>
      <c r="K58" s="55">
        <v>605089534</v>
      </c>
      <c r="L58" s="56">
        <v>2958363955</v>
      </c>
      <c r="M58" s="57">
        <v>399297428</v>
      </c>
      <c r="N58" s="58">
        <v>776998640</v>
      </c>
      <c r="O58" s="55">
        <v>380733724</v>
      </c>
      <c r="P58" s="58">
        <v>165398993</v>
      </c>
      <c r="Q58" s="58">
        <v>110612719</v>
      </c>
      <c r="R58" s="58"/>
      <c r="S58" s="58">
        <v>548702000</v>
      </c>
      <c r="T58" s="58">
        <v>576718589</v>
      </c>
      <c r="U58" s="56">
        <v>2958462093</v>
      </c>
      <c r="V58" s="59">
        <v>153247000</v>
      </c>
    </row>
    <row r="59" spans="1:22" s="10" customFormat="1" ht="12.75" customHeight="1">
      <c r="A59" s="25"/>
      <c r="B59" s="52" t="s">
        <v>175</v>
      </c>
      <c r="C59" s="53" t="s">
        <v>176</v>
      </c>
      <c r="D59" s="54">
        <v>156781619</v>
      </c>
      <c r="E59" s="55">
        <v>77573160</v>
      </c>
      <c r="F59" s="55">
        <v>0</v>
      </c>
      <c r="G59" s="55">
        <v>0</v>
      </c>
      <c r="H59" s="55">
        <v>0</v>
      </c>
      <c r="I59" s="55">
        <v>14257286</v>
      </c>
      <c r="J59" s="55">
        <v>60250000</v>
      </c>
      <c r="K59" s="55">
        <v>176641376</v>
      </c>
      <c r="L59" s="56">
        <v>485503441</v>
      </c>
      <c r="M59" s="57">
        <v>25757468</v>
      </c>
      <c r="N59" s="58">
        <v>123463561</v>
      </c>
      <c r="O59" s="55">
        <v>62273220</v>
      </c>
      <c r="P59" s="58">
        <v>49005628</v>
      </c>
      <c r="Q59" s="58">
        <v>28291570</v>
      </c>
      <c r="R59" s="58"/>
      <c r="S59" s="58">
        <v>139875400</v>
      </c>
      <c r="T59" s="58">
        <v>83241140</v>
      </c>
      <c r="U59" s="56">
        <v>511907987</v>
      </c>
      <c r="V59" s="59">
        <v>38174600</v>
      </c>
    </row>
    <row r="60" spans="1:22" s="10" customFormat="1" ht="12.75" customHeight="1">
      <c r="A60" s="25"/>
      <c r="B60" s="52" t="s">
        <v>177</v>
      </c>
      <c r="C60" s="53" t="s">
        <v>178</v>
      </c>
      <c r="D60" s="54">
        <v>225441204</v>
      </c>
      <c r="E60" s="55">
        <v>84544080</v>
      </c>
      <c r="F60" s="55">
        <v>0</v>
      </c>
      <c r="G60" s="55">
        <v>0</v>
      </c>
      <c r="H60" s="55">
        <v>0</v>
      </c>
      <c r="I60" s="55">
        <v>7662996</v>
      </c>
      <c r="J60" s="55">
        <v>71253360</v>
      </c>
      <c r="K60" s="55">
        <v>265517052</v>
      </c>
      <c r="L60" s="56">
        <v>654418692</v>
      </c>
      <c r="M60" s="57">
        <v>69710100</v>
      </c>
      <c r="N60" s="58">
        <v>78790596</v>
      </c>
      <c r="O60" s="55">
        <v>61574340</v>
      </c>
      <c r="P60" s="58">
        <v>35121720</v>
      </c>
      <c r="Q60" s="58">
        <v>44708676</v>
      </c>
      <c r="R60" s="58"/>
      <c r="S60" s="58">
        <v>210246432</v>
      </c>
      <c r="T60" s="58">
        <v>47719584</v>
      </c>
      <c r="U60" s="56">
        <v>547871448</v>
      </c>
      <c r="V60" s="59">
        <v>169915452</v>
      </c>
    </row>
    <row r="61" spans="1:22" s="10" customFormat="1" ht="12.75" customHeight="1">
      <c r="A61" s="25"/>
      <c r="B61" s="52" t="s">
        <v>179</v>
      </c>
      <c r="C61" s="53" t="s">
        <v>180</v>
      </c>
      <c r="D61" s="54">
        <v>301995252</v>
      </c>
      <c r="E61" s="55">
        <v>155550000</v>
      </c>
      <c r="F61" s="55">
        <v>0</v>
      </c>
      <c r="G61" s="55">
        <v>0</v>
      </c>
      <c r="H61" s="55">
        <v>0</v>
      </c>
      <c r="I61" s="55">
        <v>9752000</v>
      </c>
      <c r="J61" s="55">
        <v>113367935</v>
      </c>
      <c r="K61" s="55">
        <v>197426122</v>
      </c>
      <c r="L61" s="56">
        <v>778091309</v>
      </c>
      <c r="M61" s="57">
        <v>157262312</v>
      </c>
      <c r="N61" s="58">
        <v>225353000</v>
      </c>
      <c r="O61" s="55">
        <v>77486000</v>
      </c>
      <c r="P61" s="58">
        <v>57846184</v>
      </c>
      <c r="Q61" s="58">
        <v>50475589</v>
      </c>
      <c r="R61" s="58"/>
      <c r="S61" s="58">
        <v>187356000</v>
      </c>
      <c r="T61" s="58">
        <v>49804961</v>
      </c>
      <c r="U61" s="56">
        <v>805584046</v>
      </c>
      <c r="V61" s="59">
        <v>72667000</v>
      </c>
    </row>
    <row r="62" spans="1:22" s="10" customFormat="1" ht="12.75" customHeight="1">
      <c r="A62" s="25"/>
      <c r="B62" s="52" t="s">
        <v>181</v>
      </c>
      <c r="C62" s="53" t="s">
        <v>182</v>
      </c>
      <c r="D62" s="54">
        <v>138866688</v>
      </c>
      <c r="E62" s="55">
        <v>59000004</v>
      </c>
      <c r="F62" s="55">
        <v>0</v>
      </c>
      <c r="G62" s="55">
        <v>0</v>
      </c>
      <c r="H62" s="55">
        <v>0</v>
      </c>
      <c r="I62" s="55">
        <v>20012148</v>
      </c>
      <c r="J62" s="55">
        <v>53600004</v>
      </c>
      <c r="K62" s="55">
        <v>132112356</v>
      </c>
      <c r="L62" s="56">
        <v>403591200</v>
      </c>
      <c r="M62" s="57">
        <v>15903380</v>
      </c>
      <c r="N62" s="58">
        <v>59014504</v>
      </c>
      <c r="O62" s="55">
        <v>47606456</v>
      </c>
      <c r="P62" s="58">
        <v>26859932</v>
      </c>
      <c r="Q62" s="58">
        <v>26087100</v>
      </c>
      <c r="R62" s="58"/>
      <c r="S62" s="58">
        <v>107288988</v>
      </c>
      <c r="T62" s="58">
        <v>70473588</v>
      </c>
      <c r="U62" s="56">
        <v>353233948</v>
      </c>
      <c r="V62" s="59">
        <v>61515996</v>
      </c>
    </row>
    <row r="63" spans="1:22" s="10" customFormat="1" ht="12.75" customHeight="1">
      <c r="A63" s="25"/>
      <c r="B63" s="52" t="s">
        <v>183</v>
      </c>
      <c r="C63" s="53" t="s">
        <v>184</v>
      </c>
      <c r="D63" s="54">
        <v>597986630</v>
      </c>
      <c r="E63" s="55">
        <v>859299901</v>
      </c>
      <c r="F63" s="55">
        <v>0</v>
      </c>
      <c r="G63" s="55">
        <v>0</v>
      </c>
      <c r="H63" s="55">
        <v>0</v>
      </c>
      <c r="I63" s="55">
        <v>367510867</v>
      </c>
      <c r="J63" s="55">
        <v>150000000</v>
      </c>
      <c r="K63" s="55">
        <v>748813748</v>
      </c>
      <c r="L63" s="56">
        <v>2723611146</v>
      </c>
      <c r="M63" s="57">
        <v>189074048</v>
      </c>
      <c r="N63" s="58">
        <v>574204474</v>
      </c>
      <c r="O63" s="55">
        <v>87515846</v>
      </c>
      <c r="P63" s="58">
        <v>48447810</v>
      </c>
      <c r="Q63" s="58">
        <v>44194909</v>
      </c>
      <c r="R63" s="58"/>
      <c r="S63" s="58">
        <v>652083000</v>
      </c>
      <c r="T63" s="58">
        <v>339168683</v>
      </c>
      <c r="U63" s="56">
        <v>1934688770</v>
      </c>
      <c r="V63" s="59">
        <v>228626000</v>
      </c>
    </row>
    <row r="64" spans="1:22" s="10" customFormat="1" ht="12.75" customHeight="1">
      <c r="A64" s="25"/>
      <c r="B64" s="52" t="s">
        <v>185</v>
      </c>
      <c r="C64" s="53" t="s">
        <v>186</v>
      </c>
      <c r="D64" s="54">
        <v>89174247</v>
      </c>
      <c r="E64" s="55">
        <v>12068618</v>
      </c>
      <c r="F64" s="55">
        <v>2215400</v>
      </c>
      <c r="G64" s="55">
        <v>0</v>
      </c>
      <c r="H64" s="55">
        <v>0</v>
      </c>
      <c r="I64" s="55">
        <v>3791761</v>
      </c>
      <c r="J64" s="55">
        <v>10498659</v>
      </c>
      <c r="K64" s="55">
        <v>52045250</v>
      </c>
      <c r="L64" s="56">
        <v>169793935</v>
      </c>
      <c r="M64" s="57">
        <v>14865391</v>
      </c>
      <c r="N64" s="58">
        <v>12116104</v>
      </c>
      <c r="O64" s="55">
        <v>10287155</v>
      </c>
      <c r="P64" s="58">
        <v>12375702</v>
      </c>
      <c r="Q64" s="58">
        <v>11490001</v>
      </c>
      <c r="R64" s="58"/>
      <c r="S64" s="58">
        <v>83749998</v>
      </c>
      <c r="T64" s="58">
        <v>24369273</v>
      </c>
      <c r="U64" s="56">
        <v>169253624</v>
      </c>
      <c r="V64" s="59">
        <v>660000</v>
      </c>
    </row>
    <row r="65" spans="1:22" s="10" customFormat="1" ht="12.75" customHeight="1">
      <c r="A65" s="25"/>
      <c r="B65" s="52" t="s">
        <v>187</v>
      </c>
      <c r="C65" s="53" t="s">
        <v>188</v>
      </c>
      <c r="D65" s="54">
        <v>117966093</v>
      </c>
      <c r="E65" s="55">
        <v>47584908</v>
      </c>
      <c r="F65" s="55">
        <v>2500000</v>
      </c>
      <c r="G65" s="55">
        <v>0</v>
      </c>
      <c r="H65" s="55">
        <v>0</v>
      </c>
      <c r="I65" s="55">
        <v>8220001</v>
      </c>
      <c r="J65" s="55">
        <v>46434802</v>
      </c>
      <c r="K65" s="55">
        <v>64487232</v>
      </c>
      <c r="L65" s="56">
        <v>287193036</v>
      </c>
      <c r="M65" s="57">
        <v>18767736</v>
      </c>
      <c r="N65" s="58">
        <v>48163652</v>
      </c>
      <c r="O65" s="55">
        <v>51399974</v>
      </c>
      <c r="P65" s="58">
        <v>21103103</v>
      </c>
      <c r="Q65" s="58">
        <v>14704470</v>
      </c>
      <c r="R65" s="58"/>
      <c r="S65" s="58">
        <v>95956150</v>
      </c>
      <c r="T65" s="58">
        <v>42500546</v>
      </c>
      <c r="U65" s="56">
        <v>292595631</v>
      </c>
      <c r="V65" s="59">
        <v>78593850</v>
      </c>
    </row>
    <row r="66" spans="1:22" s="10" customFormat="1" ht="12.75" customHeight="1">
      <c r="A66" s="25"/>
      <c r="B66" s="52" t="s">
        <v>189</v>
      </c>
      <c r="C66" s="53" t="s">
        <v>190</v>
      </c>
      <c r="D66" s="54">
        <v>324920741</v>
      </c>
      <c r="E66" s="55">
        <v>279884950</v>
      </c>
      <c r="F66" s="55">
        <v>1347191</v>
      </c>
      <c r="G66" s="55">
        <v>0</v>
      </c>
      <c r="H66" s="55">
        <v>0</v>
      </c>
      <c r="I66" s="55">
        <v>6725000</v>
      </c>
      <c r="J66" s="55">
        <v>93663350</v>
      </c>
      <c r="K66" s="55">
        <v>207828320</v>
      </c>
      <c r="L66" s="56">
        <v>914369552</v>
      </c>
      <c r="M66" s="57">
        <v>80719859</v>
      </c>
      <c r="N66" s="58">
        <v>337597371</v>
      </c>
      <c r="O66" s="55">
        <v>141715218</v>
      </c>
      <c r="P66" s="58">
        <v>50701314</v>
      </c>
      <c r="Q66" s="58">
        <v>37736018</v>
      </c>
      <c r="R66" s="58"/>
      <c r="S66" s="58">
        <v>225857397</v>
      </c>
      <c r="T66" s="58">
        <v>58400981</v>
      </c>
      <c r="U66" s="56">
        <v>932728158</v>
      </c>
      <c r="V66" s="59">
        <v>63934000</v>
      </c>
    </row>
    <row r="67" spans="1:22" s="10" customFormat="1" ht="12.75" customHeight="1">
      <c r="A67" s="25"/>
      <c r="B67" s="52" t="s">
        <v>191</v>
      </c>
      <c r="C67" s="53" t="s">
        <v>192</v>
      </c>
      <c r="D67" s="54">
        <v>248734957</v>
      </c>
      <c r="E67" s="55">
        <v>225162400</v>
      </c>
      <c r="F67" s="55">
        <v>32400000</v>
      </c>
      <c r="G67" s="55">
        <v>0</v>
      </c>
      <c r="H67" s="55">
        <v>0</v>
      </c>
      <c r="I67" s="55">
        <v>28769610</v>
      </c>
      <c r="J67" s="55">
        <v>102983667</v>
      </c>
      <c r="K67" s="55">
        <v>185591491</v>
      </c>
      <c r="L67" s="56">
        <v>823642125</v>
      </c>
      <c r="M67" s="57">
        <v>98826097</v>
      </c>
      <c r="N67" s="58">
        <v>258567222</v>
      </c>
      <c r="O67" s="55">
        <v>75585804</v>
      </c>
      <c r="P67" s="58">
        <v>54036492</v>
      </c>
      <c r="Q67" s="58">
        <v>43325959</v>
      </c>
      <c r="R67" s="58"/>
      <c r="S67" s="58">
        <v>219653200</v>
      </c>
      <c r="T67" s="58">
        <v>54460894</v>
      </c>
      <c r="U67" s="56">
        <v>804455668</v>
      </c>
      <c r="V67" s="59">
        <v>119118800</v>
      </c>
    </row>
    <row r="68" spans="1:22" s="10" customFormat="1" ht="12.75" customHeight="1">
      <c r="A68" s="25"/>
      <c r="B68" s="52" t="s">
        <v>193</v>
      </c>
      <c r="C68" s="53" t="s">
        <v>194</v>
      </c>
      <c r="D68" s="54">
        <v>400752920</v>
      </c>
      <c r="E68" s="55">
        <v>311156600</v>
      </c>
      <c r="F68" s="55">
        <v>215669060</v>
      </c>
      <c r="G68" s="55">
        <v>0</v>
      </c>
      <c r="H68" s="55">
        <v>0</v>
      </c>
      <c r="I68" s="55">
        <v>5176390</v>
      </c>
      <c r="J68" s="55">
        <v>168964430</v>
      </c>
      <c r="K68" s="55">
        <v>302827540</v>
      </c>
      <c r="L68" s="56">
        <v>1404546940</v>
      </c>
      <c r="M68" s="57">
        <v>210599090</v>
      </c>
      <c r="N68" s="58">
        <v>314935180</v>
      </c>
      <c r="O68" s="55">
        <v>511533580</v>
      </c>
      <c r="P68" s="58">
        <v>42370410</v>
      </c>
      <c r="Q68" s="58">
        <v>37636210</v>
      </c>
      <c r="R68" s="58"/>
      <c r="S68" s="58">
        <v>208982250</v>
      </c>
      <c r="T68" s="58">
        <v>80475280</v>
      </c>
      <c r="U68" s="56">
        <v>1406532000</v>
      </c>
      <c r="V68" s="59">
        <v>90969750</v>
      </c>
    </row>
    <row r="69" spans="1:22" s="10" customFormat="1" ht="12.75" customHeight="1">
      <c r="A69" s="25"/>
      <c r="B69" s="52" t="s">
        <v>195</v>
      </c>
      <c r="C69" s="53" t="s">
        <v>196</v>
      </c>
      <c r="D69" s="54">
        <v>113058979</v>
      </c>
      <c r="E69" s="55">
        <v>10605877</v>
      </c>
      <c r="F69" s="55">
        <v>42073315</v>
      </c>
      <c r="G69" s="55">
        <v>0</v>
      </c>
      <c r="H69" s="55">
        <v>0</v>
      </c>
      <c r="I69" s="55">
        <v>43145455</v>
      </c>
      <c r="J69" s="55">
        <v>87101272</v>
      </c>
      <c r="K69" s="55">
        <v>131331576</v>
      </c>
      <c r="L69" s="56">
        <v>427316474</v>
      </c>
      <c r="M69" s="57">
        <v>33522178</v>
      </c>
      <c r="N69" s="58">
        <v>32421</v>
      </c>
      <c r="O69" s="55">
        <v>45366003</v>
      </c>
      <c r="P69" s="58">
        <v>20701574</v>
      </c>
      <c r="Q69" s="58">
        <v>15093386</v>
      </c>
      <c r="R69" s="58"/>
      <c r="S69" s="58">
        <v>108307000</v>
      </c>
      <c r="T69" s="58">
        <v>21327049</v>
      </c>
      <c r="U69" s="56">
        <v>244349611</v>
      </c>
      <c r="V69" s="59">
        <v>47550000</v>
      </c>
    </row>
    <row r="70" spans="1:22" s="10" customFormat="1" ht="12.75" customHeight="1">
      <c r="A70" s="25"/>
      <c r="B70" s="52" t="s">
        <v>63</v>
      </c>
      <c r="C70" s="53" t="s">
        <v>64</v>
      </c>
      <c r="D70" s="54">
        <v>1375992638</v>
      </c>
      <c r="E70" s="55">
        <v>1622694794</v>
      </c>
      <c r="F70" s="55">
        <v>901541428</v>
      </c>
      <c r="G70" s="55">
        <v>0</v>
      </c>
      <c r="H70" s="55">
        <v>0</v>
      </c>
      <c r="I70" s="55">
        <v>5000000</v>
      </c>
      <c r="J70" s="55">
        <v>1192520024</v>
      </c>
      <c r="K70" s="55">
        <v>968640122</v>
      </c>
      <c r="L70" s="56">
        <v>6066389006</v>
      </c>
      <c r="M70" s="57">
        <v>932745128</v>
      </c>
      <c r="N70" s="58">
        <v>2664573117</v>
      </c>
      <c r="O70" s="55">
        <v>787781224</v>
      </c>
      <c r="P70" s="58">
        <v>316930020</v>
      </c>
      <c r="Q70" s="58">
        <v>163643753</v>
      </c>
      <c r="R70" s="58"/>
      <c r="S70" s="58">
        <v>900411976</v>
      </c>
      <c r="T70" s="58">
        <v>430058025</v>
      </c>
      <c r="U70" s="56">
        <v>6196143243</v>
      </c>
      <c r="V70" s="59">
        <v>185532750</v>
      </c>
    </row>
    <row r="71" spans="1:22" s="10" customFormat="1" ht="12.75" customHeight="1">
      <c r="A71" s="25"/>
      <c r="B71" s="52" t="s">
        <v>197</v>
      </c>
      <c r="C71" s="53" t="s">
        <v>198</v>
      </c>
      <c r="D71" s="54">
        <v>347368734</v>
      </c>
      <c r="E71" s="55">
        <v>333924893</v>
      </c>
      <c r="F71" s="55">
        <v>155448676</v>
      </c>
      <c r="G71" s="55">
        <v>0</v>
      </c>
      <c r="H71" s="55">
        <v>0</v>
      </c>
      <c r="I71" s="55">
        <v>18873572</v>
      </c>
      <c r="J71" s="55">
        <v>100619970</v>
      </c>
      <c r="K71" s="55">
        <v>368973849</v>
      </c>
      <c r="L71" s="56">
        <v>1325209694</v>
      </c>
      <c r="M71" s="57">
        <v>259585185</v>
      </c>
      <c r="N71" s="58">
        <v>418838270</v>
      </c>
      <c r="O71" s="55">
        <v>249285818</v>
      </c>
      <c r="P71" s="58">
        <v>45003833</v>
      </c>
      <c r="Q71" s="58">
        <v>44560401</v>
      </c>
      <c r="R71" s="58"/>
      <c r="S71" s="58">
        <v>147306827</v>
      </c>
      <c r="T71" s="58">
        <v>95001039</v>
      </c>
      <c r="U71" s="56">
        <v>1259581373</v>
      </c>
      <c r="V71" s="59">
        <v>75072739</v>
      </c>
    </row>
    <row r="72" spans="1:22" s="10" customFormat="1" ht="12.75" customHeight="1">
      <c r="A72" s="25"/>
      <c r="B72" s="52" t="s">
        <v>199</v>
      </c>
      <c r="C72" s="53" t="s">
        <v>200</v>
      </c>
      <c r="D72" s="54">
        <v>228329914</v>
      </c>
      <c r="E72" s="55">
        <v>288648120</v>
      </c>
      <c r="F72" s="55">
        <v>74658576</v>
      </c>
      <c r="G72" s="55">
        <v>0</v>
      </c>
      <c r="H72" s="55">
        <v>0</v>
      </c>
      <c r="I72" s="55">
        <v>7607693</v>
      </c>
      <c r="J72" s="55">
        <v>158355796</v>
      </c>
      <c r="K72" s="55">
        <v>208348288</v>
      </c>
      <c r="L72" s="56">
        <v>965948387</v>
      </c>
      <c r="M72" s="57">
        <v>135625634</v>
      </c>
      <c r="N72" s="58">
        <v>367083522</v>
      </c>
      <c r="O72" s="55">
        <v>129982158</v>
      </c>
      <c r="P72" s="58">
        <v>32976846</v>
      </c>
      <c r="Q72" s="58">
        <v>35285092</v>
      </c>
      <c r="R72" s="58"/>
      <c r="S72" s="58">
        <v>162749024</v>
      </c>
      <c r="T72" s="58">
        <v>80899336</v>
      </c>
      <c r="U72" s="56">
        <v>944601612</v>
      </c>
      <c r="V72" s="59">
        <v>71074000</v>
      </c>
    </row>
    <row r="73" spans="1:22" s="10" customFormat="1" ht="12.75" customHeight="1">
      <c r="A73" s="25"/>
      <c r="B73" s="60" t="s">
        <v>65</v>
      </c>
      <c r="C73" s="53" t="s">
        <v>66</v>
      </c>
      <c r="D73" s="54">
        <v>946742204</v>
      </c>
      <c r="E73" s="55">
        <v>827344912</v>
      </c>
      <c r="F73" s="55">
        <v>389240484</v>
      </c>
      <c r="G73" s="55">
        <v>0</v>
      </c>
      <c r="H73" s="55">
        <v>0</v>
      </c>
      <c r="I73" s="55">
        <v>52249363</v>
      </c>
      <c r="J73" s="55">
        <v>182299251</v>
      </c>
      <c r="K73" s="55">
        <v>892245408</v>
      </c>
      <c r="L73" s="56">
        <v>3290121622</v>
      </c>
      <c r="M73" s="57">
        <v>578156378</v>
      </c>
      <c r="N73" s="58">
        <v>1132769224</v>
      </c>
      <c r="O73" s="55">
        <v>439435660</v>
      </c>
      <c r="P73" s="58">
        <v>241442306</v>
      </c>
      <c r="Q73" s="58">
        <v>127253082</v>
      </c>
      <c r="R73" s="58"/>
      <c r="S73" s="58">
        <v>540205076</v>
      </c>
      <c r="T73" s="58">
        <v>273809733</v>
      </c>
      <c r="U73" s="56">
        <v>3333071459</v>
      </c>
      <c r="V73" s="59">
        <v>186700925</v>
      </c>
    </row>
    <row r="74" spans="1:22" s="10" customFormat="1" ht="12.75" customHeight="1">
      <c r="A74" s="25"/>
      <c r="B74" s="52" t="s">
        <v>201</v>
      </c>
      <c r="C74" s="53" t="s">
        <v>202</v>
      </c>
      <c r="D74" s="54">
        <v>395168887</v>
      </c>
      <c r="E74" s="55">
        <v>324205005</v>
      </c>
      <c r="F74" s="55">
        <v>0</v>
      </c>
      <c r="G74" s="55">
        <v>0</v>
      </c>
      <c r="H74" s="55">
        <v>0</v>
      </c>
      <c r="I74" s="55">
        <v>56874103</v>
      </c>
      <c r="J74" s="55">
        <v>460920929</v>
      </c>
      <c r="K74" s="55">
        <v>554667033</v>
      </c>
      <c r="L74" s="56">
        <v>1791835957</v>
      </c>
      <c r="M74" s="57">
        <v>569239508</v>
      </c>
      <c r="N74" s="58">
        <v>230115007</v>
      </c>
      <c r="O74" s="55">
        <v>361231495</v>
      </c>
      <c r="P74" s="58">
        <v>66487892</v>
      </c>
      <c r="Q74" s="58">
        <v>80830394</v>
      </c>
      <c r="R74" s="58"/>
      <c r="S74" s="58">
        <v>278742700</v>
      </c>
      <c r="T74" s="58">
        <v>226108203</v>
      </c>
      <c r="U74" s="56">
        <v>1812755199</v>
      </c>
      <c r="V74" s="59">
        <v>172146089</v>
      </c>
    </row>
    <row r="75" spans="1:22" s="10" customFormat="1" ht="12.75" customHeight="1">
      <c r="A75" s="25"/>
      <c r="B75" s="52" t="s">
        <v>203</v>
      </c>
      <c r="C75" s="53" t="s">
        <v>204</v>
      </c>
      <c r="D75" s="54">
        <v>600022035</v>
      </c>
      <c r="E75" s="55">
        <v>555985710</v>
      </c>
      <c r="F75" s="55">
        <v>254607757</v>
      </c>
      <c r="G75" s="55">
        <v>0</v>
      </c>
      <c r="H75" s="55">
        <v>0</v>
      </c>
      <c r="I75" s="55">
        <v>43018618</v>
      </c>
      <c r="J75" s="55">
        <v>237476863</v>
      </c>
      <c r="K75" s="55">
        <v>391561913</v>
      </c>
      <c r="L75" s="56">
        <v>2082672896</v>
      </c>
      <c r="M75" s="57">
        <v>250220360</v>
      </c>
      <c r="N75" s="58">
        <v>720150904</v>
      </c>
      <c r="O75" s="55">
        <v>340607442</v>
      </c>
      <c r="P75" s="58">
        <v>70379833</v>
      </c>
      <c r="Q75" s="58">
        <v>75068973</v>
      </c>
      <c r="R75" s="58"/>
      <c r="S75" s="58">
        <v>421521713</v>
      </c>
      <c r="T75" s="58">
        <v>115729684</v>
      </c>
      <c r="U75" s="56">
        <v>1993678909</v>
      </c>
      <c r="V75" s="59">
        <v>173051300</v>
      </c>
    </row>
    <row r="76" spans="1:22" s="10" customFormat="1" ht="12.75" customHeight="1">
      <c r="A76" s="25"/>
      <c r="B76" s="52" t="s">
        <v>205</v>
      </c>
      <c r="C76" s="53" t="s">
        <v>206</v>
      </c>
      <c r="D76" s="54">
        <v>131810726</v>
      </c>
      <c r="E76" s="55">
        <v>0</v>
      </c>
      <c r="F76" s="55">
        <v>0</v>
      </c>
      <c r="G76" s="55">
        <v>0</v>
      </c>
      <c r="H76" s="55">
        <v>0</v>
      </c>
      <c r="I76" s="55">
        <v>386631</v>
      </c>
      <c r="J76" s="55">
        <v>1739775</v>
      </c>
      <c r="K76" s="55">
        <v>172167211</v>
      </c>
      <c r="L76" s="56">
        <v>306104343</v>
      </c>
      <c r="M76" s="57">
        <v>101629028</v>
      </c>
      <c r="N76" s="58">
        <v>0</v>
      </c>
      <c r="O76" s="55">
        <v>0</v>
      </c>
      <c r="P76" s="58">
        <v>0</v>
      </c>
      <c r="Q76" s="58">
        <v>9936637</v>
      </c>
      <c r="R76" s="58"/>
      <c r="S76" s="58">
        <v>164871650</v>
      </c>
      <c r="T76" s="58">
        <v>38666642</v>
      </c>
      <c r="U76" s="56">
        <v>315103957</v>
      </c>
      <c r="V76" s="59">
        <v>28968350</v>
      </c>
    </row>
    <row r="77" spans="1:22" s="10" customFormat="1" ht="12.75" customHeight="1">
      <c r="A77" s="25"/>
      <c r="B77" s="52" t="s">
        <v>207</v>
      </c>
      <c r="C77" s="53" t="s">
        <v>208</v>
      </c>
      <c r="D77" s="54">
        <v>93361748</v>
      </c>
      <c r="E77" s="55">
        <v>0</v>
      </c>
      <c r="F77" s="55">
        <v>0</v>
      </c>
      <c r="G77" s="55">
        <v>0</v>
      </c>
      <c r="H77" s="55">
        <v>0</v>
      </c>
      <c r="I77" s="55">
        <v>32000</v>
      </c>
      <c r="J77" s="55">
        <v>4000000</v>
      </c>
      <c r="K77" s="55">
        <v>132327202</v>
      </c>
      <c r="L77" s="56">
        <v>229720950</v>
      </c>
      <c r="M77" s="57">
        <v>7541302</v>
      </c>
      <c r="N77" s="58">
        <v>0</v>
      </c>
      <c r="O77" s="55">
        <v>0</v>
      </c>
      <c r="P77" s="58">
        <v>0</v>
      </c>
      <c r="Q77" s="58">
        <v>24000</v>
      </c>
      <c r="R77" s="58"/>
      <c r="S77" s="58">
        <v>153052001</v>
      </c>
      <c r="T77" s="58">
        <v>20024000</v>
      </c>
      <c r="U77" s="56">
        <v>180641303</v>
      </c>
      <c r="V77" s="59">
        <v>33867000</v>
      </c>
    </row>
    <row r="78" spans="1:22" s="10" customFormat="1" ht="12.75" customHeight="1">
      <c r="A78" s="25"/>
      <c r="B78" s="52" t="s">
        <v>209</v>
      </c>
      <c r="C78" s="53" t="s">
        <v>210</v>
      </c>
      <c r="D78" s="54">
        <v>88506204</v>
      </c>
      <c r="E78" s="55">
        <v>37000008</v>
      </c>
      <c r="F78" s="55">
        <v>0</v>
      </c>
      <c r="G78" s="55">
        <v>0</v>
      </c>
      <c r="H78" s="55">
        <v>0</v>
      </c>
      <c r="I78" s="55">
        <v>450156</v>
      </c>
      <c r="J78" s="55">
        <v>999996</v>
      </c>
      <c r="K78" s="55">
        <v>92894556</v>
      </c>
      <c r="L78" s="56">
        <v>219850920</v>
      </c>
      <c r="M78" s="57">
        <v>27186612</v>
      </c>
      <c r="N78" s="58">
        <v>42774108</v>
      </c>
      <c r="O78" s="55">
        <v>0</v>
      </c>
      <c r="P78" s="58">
        <v>0</v>
      </c>
      <c r="Q78" s="58">
        <v>2628336</v>
      </c>
      <c r="R78" s="58"/>
      <c r="S78" s="58">
        <v>113488296</v>
      </c>
      <c r="T78" s="58">
        <v>28497252</v>
      </c>
      <c r="U78" s="56">
        <v>214574604</v>
      </c>
      <c r="V78" s="59">
        <v>23207004</v>
      </c>
    </row>
    <row r="79" spans="1:22" s="10" customFormat="1" ht="12.75" customHeight="1">
      <c r="A79" s="25"/>
      <c r="B79" s="52" t="s">
        <v>211</v>
      </c>
      <c r="C79" s="53" t="s">
        <v>212</v>
      </c>
      <c r="D79" s="54">
        <v>459659547</v>
      </c>
      <c r="E79" s="55">
        <v>106168766</v>
      </c>
      <c r="F79" s="55">
        <v>0</v>
      </c>
      <c r="G79" s="55">
        <v>0</v>
      </c>
      <c r="H79" s="55">
        <v>0</v>
      </c>
      <c r="I79" s="55">
        <v>12505</v>
      </c>
      <c r="J79" s="55">
        <v>12988659</v>
      </c>
      <c r="K79" s="55">
        <v>535139731</v>
      </c>
      <c r="L79" s="56">
        <v>1113969208</v>
      </c>
      <c r="M79" s="57">
        <v>457943322</v>
      </c>
      <c r="N79" s="58">
        <v>147931034</v>
      </c>
      <c r="O79" s="55">
        <v>0</v>
      </c>
      <c r="P79" s="58">
        <v>0</v>
      </c>
      <c r="Q79" s="58">
        <v>62740653</v>
      </c>
      <c r="R79" s="58"/>
      <c r="S79" s="58">
        <v>336787140</v>
      </c>
      <c r="T79" s="58">
        <v>75167859</v>
      </c>
      <c r="U79" s="56">
        <v>1080570008</v>
      </c>
      <c r="V79" s="59">
        <v>90712996</v>
      </c>
    </row>
    <row r="80" spans="1:22" s="10" customFormat="1" ht="12.75" customHeight="1">
      <c r="A80" s="25"/>
      <c r="B80" s="52" t="s">
        <v>213</v>
      </c>
      <c r="C80" s="53" t="s">
        <v>214</v>
      </c>
      <c r="D80" s="54">
        <v>86021000</v>
      </c>
      <c r="E80" s="55">
        <v>1630000</v>
      </c>
      <c r="F80" s="55">
        <v>0</v>
      </c>
      <c r="G80" s="55">
        <v>0</v>
      </c>
      <c r="H80" s="55">
        <v>0</v>
      </c>
      <c r="I80" s="55">
        <v>6800000</v>
      </c>
      <c r="J80" s="55">
        <v>750000</v>
      </c>
      <c r="K80" s="55">
        <v>76840000</v>
      </c>
      <c r="L80" s="56">
        <v>172041000</v>
      </c>
      <c r="M80" s="57">
        <v>40000000</v>
      </c>
      <c r="N80" s="58">
        <v>0</v>
      </c>
      <c r="O80" s="55">
        <v>0</v>
      </c>
      <c r="P80" s="58">
        <v>0</v>
      </c>
      <c r="Q80" s="58">
        <v>2750000</v>
      </c>
      <c r="R80" s="58"/>
      <c r="S80" s="58">
        <v>114775000</v>
      </c>
      <c r="T80" s="58">
        <v>6116000</v>
      </c>
      <c r="U80" s="56">
        <v>163641000</v>
      </c>
      <c r="V80" s="59">
        <v>41428000</v>
      </c>
    </row>
    <row r="81" spans="1:22" s="10" customFormat="1" ht="12.75" customHeight="1">
      <c r="A81" s="25"/>
      <c r="B81" s="52" t="s">
        <v>215</v>
      </c>
      <c r="C81" s="53" t="s">
        <v>216</v>
      </c>
      <c r="D81" s="54">
        <v>144321620</v>
      </c>
      <c r="E81" s="55">
        <v>120997148</v>
      </c>
      <c r="F81" s="55">
        <v>0</v>
      </c>
      <c r="G81" s="55">
        <v>0</v>
      </c>
      <c r="H81" s="55">
        <v>0</v>
      </c>
      <c r="I81" s="55">
        <v>2685713</v>
      </c>
      <c r="J81" s="55">
        <v>773823</v>
      </c>
      <c r="K81" s="55">
        <v>178642082</v>
      </c>
      <c r="L81" s="56">
        <v>447420386</v>
      </c>
      <c r="M81" s="57">
        <v>216690009</v>
      </c>
      <c r="N81" s="58">
        <v>106248886</v>
      </c>
      <c r="O81" s="55">
        <v>0</v>
      </c>
      <c r="P81" s="58">
        <v>0</v>
      </c>
      <c r="Q81" s="58">
        <v>7208125</v>
      </c>
      <c r="R81" s="58"/>
      <c r="S81" s="58">
        <v>90075450</v>
      </c>
      <c r="T81" s="58">
        <v>27303010</v>
      </c>
      <c r="U81" s="56">
        <v>447525480</v>
      </c>
      <c r="V81" s="59">
        <v>21763550</v>
      </c>
    </row>
    <row r="82" spans="1:22" s="10" customFormat="1" ht="12.75" customHeight="1">
      <c r="A82" s="25"/>
      <c r="B82" s="52" t="s">
        <v>217</v>
      </c>
      <c r="C82" s="53" t="s">
        <v>218</v>
      </c>
      <c r="D82" s="54">
        <v>48657004</v>
      </c>
      <c r="E82" s="55">
        <v>68768036</v>
      </c>
      <c r="F82" s="55">
        <v>0</v>
      </c>
      <c r="G82" s="55">
        <v>0</v>
      </c>
      <c r="H82" s="55">
        <v>0</v>
      </c>
      <c r="I82" s="55">
        <v>0</v>
      </c>
      <c r="J82" s="55">
        <v>11646886</v>
      </c>
      <c r="K82" s="55">
        <v>40289519</v>
      </c>
      <c r="L82" s="56">
        <v>169361445</v>
      </c>
      <c r="M82" s="57">
        <v>11182502</v>
      </c>
      <c r="N82" s="58">
        <v>85507096</v>
      </c>
      <c r="O82" s="55">
        <v>0</v>
      </c>
      <c r="P82" s="58">
        <v>0</v>
      </c>
      <c r="Q82" s="58">
        <v>3955005</v>
      </c>
      <c r="R82" s="58"/>
      <c r="S82" s="58">
        <v>53112000</v>
      </c>
      <c r="T82" s="58">
        <v>20384849</v>
      </c>
      <c r="U82" s="56">
        <v>174141452</v>
      </c>
      <c r="V82" s="59">
        <v>16981000</v>
      </c>
    </row>
    <row r="83" spans="1:22" s="10" customFormat="1" ht="12.75" customHeight="1">
      <c r="A83" s="25"/>
      <c r="B83" s="52" t="s">
        <v>219</v>
      </c>
      <c r="C83" s="53" t="s">
        <v>220</v>
      </c>
      <c r="D83" s="54">
        <v>35845004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1555639</v>
      </c>
      <c r="K83" s="55">
        <v>21906935</v>
      </c>
      <c r="L83" s="56">
        <v>59307578</v>
      </c>
      <c r="M83" s="57">
        <v>7071088</v>
      </c>
      <c r="N83" s="58">
        <v>0</v>
      </c>
      <c r="O83" s="55">
        <v>0</v>
      </c>
      <c r="P83" s="58">
        <v>0</v>
      </c>
      <c r="Q83" s="58">
        <v>78795</v>
      </c>
      <c r="R83" s="58"/>
      <c r="S83" s="58">
        <v>43328000</v>
      </c>
      <c r="T83" s="58">
        <v>5687045</v>
      </c>
      <c r="U83" s="56">
        <v>56164928</v>
      </c>
      <c r="V83" s="59">
        <v>11670000</v>
      </c>
    </row>
    <row r="84" spans="1:22" s="10" customFormat="1" ht="12.75" customHeight="1">
      <c r="A84" s="25"/>
      <c r="B84" s="52" t="s">
        <v>67</v>
      </c>
      <c r="C84" s="53" t="s">
        <v>68</v>
      </c>
      <c r="D84" s="54">
        <v>1531974701</v>
      </c>
      <c r="E84" s="55">
        <v>1956168063</v>
      </c>
      <c r="F84" s="55">
        <v>652056021</v>
      </c>
      <c r="G84" s="55">
        <v>0</v>
      </c>
      <c r="H84" s="55">
        <v>0</v>
      </c>
      <c r="I84" s="55">
        <v>31793212</v>
      </c>
      <c r="J84" s="55">
        <v>123904143</v>
      </c>
      <c r="K84" s="55">
        <v>1220581327</v>
      </c>
      <c r="L84" s="56">
        <v>5516477467</v>
      </c>
      <c r="M84" s="57">
        <v>1269794594</v>
      </c>
      <c r="N84" s="58">
        <v>2584775677</v>
      </c>
      <c r="O84" s="55">
        <v>722633095</v>
      </c>
      <c r="P84" s="58">
        <v>152021750</v>
      </c>
      <c r="Q84" s="58">
        <v>116333081</v>
      </c>
      <c r="R84" s="58"/>
      <c r="S84" s="58">
        <v>675483240</v>
      </c>
      <c r="T84" s="58">
        <v>396768821</v>
      </c>
      <c r="U84" s="56">
        <v>5917810258</v>
      </c>
      <c r="V84" s="59">
        <v>525891580</v>
      </c>
    </row>
    <row r="85" spans="1:22" s="10" customFormat="1" ht="12.75" customHeight="1">
      <c r="A85" s="25"/>
      <c r="B85" s="52" t="s">
        <v>221</v>
      </c>
      <c r="C85" s="53" t="s">
        <v>222</v>
      </c>
      <c r="D85" s="54">
        <v>51065506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3140135</v>
      </c>
      <c r="K85" s="55">
        <v>67331261</v>
      </c>
      <c r="L85" s="56">
        <v>121536902</v>
      </c>
      <c r="M85" s="57">
        <v>19781622</v>
      </c>
      <c r="N85" s="58">
        <v>0</v>
      </c>
      <c r="O85" s="55">
        <v>0</v>
      </c>
      <c r="P85" s="58">
        <v>0</v>
      </c>
      <c r="Q85" s="58">
        <v>574287</v>
      </c>
      <c r="R85" s="58"/>
      <c r="S85" s="58">
        <v>85867500</v>
      </c>
      <c r="T85" s="58">
        <v>14408046</v>
      </c>
      <c r="U85" s="56">
        <v>120631455</v>
      </c>
      <c r="V85" s="59">
        <v>15996000</v>
      </c>
    </row>
    <row r="86" spans="1:22" s="10" customFormat="1" ht="12.75" customHeight="1">
      <c r="A86" s="25"/>
      <c r="B86" s="52" t="s">
        <v>223</v>
      </c>
      <c r="C86" s="53" t="s">
        <v>224</v>
      </c>
      <c r="D86" s="54">
        <v>69243458</v>
      </c>
      <c r="E86" s="55">
        <v>0</v>
      </c>
      <c r="F86" s="55">
        <v>0</v>
      </c>
      <c r="G86" s="55">
        <v>0</v>
      </c>
      <c r="H86" s="55">
        <v>0</v>
      </c>
      <c r="I86" s="55">
        <v>191424</v>
      </c>
      <c r="J86" s="55">
        <v>3984614</v>
      </c>
      <c r="K86" s="55">
        <v>63706912</v>
      </c>
      <c r="L86" s="56">
        <v>137126408</v>
      </c>
      <c r="M86" s="57">
        <v>19595735</v>
      </c>
      <c r="N86" s="58">
        <v>0</v>
      </c>
      <c r="O86" s="55">
        <v>0</v>
      </c>
      <c r="P86" s="58">
        <v>0</v>
      </c>
      <c r="Q86" s="58">
        <v>863706</v>
      </c>
      <c r="R86" s="58"/>
      <c r="S86" s="58">
        <v>82430256</v>
      </c>
      <c r="T86" s="58">
        <v>10941100</v>
      </c>
      <c r="U86" s="56">
        <v>113830797</v>
      </c>
      <c r="V86" s="59">
        <v>25557752</v>
      </c>
    </row>
    <row r="87" spans="1:22" s="10" customFormat="1" ht="12.75" customHeight="1">
      <c r="A87" s="25"/>
      <c r="B87" s="52" t="s">
        <v>225</v>
      </c>
      <c r="C87" s="53" t="s">
        <v>226</v>
      </c>
      <c r="D87" s="54">
        <v>105504868</v>
      </c>
      <c r="E87" s="55">
        <v>0</v>
      </c>
      <c r="F87" s="55">
        <v>0</v>
      </c>
      <c r="G87" s="55">
        <v>0</v>
      </c>
      <c r="H87" s="55">
        <v>0</v>
      </c>
      <c r="I87" s="55">
        <v>1304780</v>
      </c>
      <c r="J87" s="55">
        <v>8306080</v>
      </c>
      <c r="K87" s="55">
        <v>96778301</v>
      </c>
      <c r="L87" s="56">
        <v>211894029</v>
      </c>
      <c r="M87" s="57">
        <v>31062373</v>
      </c>
      <c r="N87" s="58">
        <v>0</v>
      </c>
      <c r="O87" s="55">
        <v>0</v>
      </c>
      <c r="P87" s="58">
        <v>0</v>
      </c>
      <c r="Q87" s="58">
        <v>2845050</v>
      </c>
      <c r="R87" s="58"/>
      <c r="S87" s="58">
        <v>147237000</v>
      </c>
      <c r="T87" s="58">
        <v>14609617</v>
      </c>
      <c r="U87" s="56">
        <v>195754040</v>
      </c>
      <c r="V87" s="59">
        <v>38136000</v>
      </c>
    </row>
    <row r="88" spans="1:22" s="10" customFormat="1" ht="12.75" customHeight="1">
      <c r="A88" s="25"/>
      <c r="B88" s="52" t="s">
        <v>227</v>
      </c>
      <c r="C88" s="53" t="s">
        <v>228</v>
      </c>
      <c r="D88" s="54">
        <v>188596763</v>
      </c>
      <c r="E88" s="55">
        <v>211172234</v>
      </c>
      <c r="F88" s="55">
        <v>0</v>
      </c>
      <c r="G88" s="55">
        <v>0</v>
      </c>
      <c r="H88" s="55">
        <v>0</v>
      </c>
      <c r="I88" s="55">
        <v>949616</v>
      </c>
      <c r="J88" s="55">
        <v>81996000</v>
      </c>
      <c r="K88" s="55">
        <v>127217076</v>
      </c>
      <c r="L88" s="56">
        <v>609931689</v>
      </c>
      <c r="M88" s="57">
        <v>116562766</v>
      </c>
      <c r="N88" s="58">
        <v>258513406</v>
      </c>
      <c r="O88" s="55">
        <v>0</v>
      </c>
      <c r="P88" s="58">
        <v>0</v>
      </c>
      <c r="Q88" s="58">
        <v>9183420</v>
      </c>
      <c r="R88" s="58"/>
      <c r="S88" s="58">
        <v>200466000</v>
      </c>
      <c r="T88" s="58">
        <v>96170297</v>
      </c>
      <c r="U88" s="56">
        <v>680895889</v>
      </c>
      <c r="V88" s="59">
        <v>51389000</v>
      </c>
    </row>
    <row r="89" spans="1:22" s="10" customFormat="1" ht="12.75" customHeight="1">
      <c r="A89" s="25"/>
      <c r="B89" s="52" t="s">
        <v>229</v>
      </c>
      <c r="C89" s="53" t="s">
        <v>230</v>
      </c>
      <c r="D89" s="54">
        <v>391831428</v>
      </c>
      <c r="E89" s="55">
        <v>285320256</v>
      </c>
      <c r="F89" s="55">
        <v>0</v>
      </c>
      <c r="G89" s="55">
        <v>0</v>
      </c>
      <c r="H89" s="55">
        <v>0</v>
      </c>
      <c r="I89" s="55">
        <v>569340</v>
      </c>
      <c r="J89" s="55">
        <v>77229840</v>
      </c>
      <c r="K89" s="55">
        <v>349042812</v>
      </c>
      <c r="L89" s="56">
        <v>1103993676</v>
      </c>
      <c r="M89" s="57">
        <v>203303292</v>
      </c>
      <c r="N89" s="58">
        <v>402908273</v>
      </c>
      <c r="O89" s="55">
        <v>0</v>
      </c>
      <c r="P89" s="58">
        <v>0</v>
      </c>
      <c r="Q89" s="58">
        <v>27737880</v>
      </c>
      <c r="R89" s="58"/>
      <c r="S89" s="58">
        <v>268563000</v>
      </c>
      <c r="T89" s="58">
        <v>73690836</v>
      </c>
      <c r="U89" s="56">
        <v>976203281</v>
      </c>
      <c r="V89" s="59">
        <v>62214012</v>
      </c>
    </row>
    <row r="90" spans="1:22" s="10" customFormat="1" ht="12.75" customHeight="1">
      <c r="A90" s="25"/>
      <c r="B90" s="52" t="s">
        <v>231</v>
      </c>
      <c r="C90" s="53" t="s">
        <v>232</v>
      </c>
      <c r="D90" s="54">
        <v>140729682</v>
      </c>
      <c r="E90" s="55">
        <v>108932080</v>
      </c>
      <c r="F90" s="55">
        <v>0</v>
      </c>
      <c r="G90" s="55">
        <v>0</v>
      </c>
      <c r="H90" s="55">
        <v>0</v>
      </c>
      <c r="I90" s="55">
        <v>0</v>
      </c>
      <c r="J90" s="55">
        <v>7746668</v>
      </c>
      <c r="K90" s="55">
        <v>87400363</v>
      </c>
      <c r="L90" s="56">
        <v>344808793</v>
      </c>
      <c r="M90" s="57">
        <v>87919079</v>
      </c>
      <c r="N90" s="58">
        <v>134367934</v>
      </c>
      <c r="O90" s="55">
        <v>0</v>
      </c>
      <c r="P90" s="58">
        <v>0</v>
      </c>
      <c r="Q90" s="58">
        <v>20177399</v>
      </c>
      <c r="R90" s="58"/>
      <c r="S90" s="58">
        <v>65350001</v>
      </c>
      <c r="T90" s="58">
        <v>42197462</v>
      </c>
      <c r="U90" s="56">
        <v>350011875</v>
      </c>
      <c r="V90" s="59">
        <v>18687000</v>
      </c>
    </row>
    <row r="91" spans="1:22" s="10" customFormat="1" ht="12.75" customHeight="1">
      <c r="A91" s="25"/>
      <c r="B91" s="52" t="s">
        <v>233</v>
      </c>
      <c r="C91" s="53" t="s">
        <v>234</v>
      </c>
      <c r="D91" s="54">
        <v>121359363</v>
      </c>
      <c r="E91" s="55">
        <v>15068600</v>
      </c>
      <c r="F91" s="55">
        <v>0</v>
      </c>
      <c r="G91" s="55">
        <v>0</v>
      </c>
      <c r="H91" s="55">
        <v>0</v>
      </c>
      <c r="I91" s="55">
        <v>0</v>
      </c>
      <c r="J91" s="55">
        <v>2494062</v>
      </c>
      <c r="K91" s="55">
        <v>67277686</v>
      </c>
      <c r="L91" s="56">
        <v>206199711</v>
      </c>
      <c r="M91" s="57">
        <v>37055751</v>
      </c>
      <c r="N91" s="58">
        <v>14118147</v>
      </c>
      <c r="O91" s="55">
        <v>0</v>
      </c>
      <c r="P91" s="58">
        <v>0</v>
      </c>
      <c r="Q91" s="58">
        <v>2187922</v>
      </c>
      <c r="R91" s="58"/>
      <c r="S91" s="58">
        <v>152508000</v>
      </c>
      <c r="T91" s="58">
        <v>18308199</v>
      </c>
      <c r="U91" s="56">
        <v>224178019</v>
      </c>
      <c r="V91" s="59">
        <v>39109000</v>
      </c>
    </row>
    <row r="92" spans="1:22" s="10" customFormat="1" ht="12.75" customHeight="1">
      <c r="A92" s="25"/>
      <c r="B92" s="52" t="s">
        <v>235</v>
      </c>
      <c r="C92" s="53" t="s">
        <v>236</v>
      </c>
      <c r="D92" s="54">
        <v>83478240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999996</v>
      </c>
      <c r="K92" s="55">
        <v>143854484</v>
      </c>
      <c r="L92" s="56">
        <v>228332720</v>
      </c>
      <c r="M92" s="57">
        <v>16499998</v>
      </c>
      <c r="N92" s="58">
        <v>0</v>
      </c>
      <c r="O92" s="55">
        <v>0</v>
      </c>
      <c r="P92" s="58">
        <v>0</v>
      </c>
      <c r="Q92" s="58">
        <v>399996</v>
      </c>
      <c r="R92" s="58"/>
      <c r="S92" s="58">
        <v>200644996</v>
      </c>
      <c r="T92" s="58">
        <v>5550024</v>
      </c>
      <c r="U92" s="56">
        <v>223095014</v>
      </c>
      <c r="V92" s="59">
        <v>37188996</v>
      </c>
    </row>
    <row r="93" spans="1:22" s="10" customFormat="1" ht="12.75" customHeight="1">
      <c r="A93" s="25"/>
      <c r="B93" s="52" t="s">
        <v>237</v>
      </c>
      <c r="C93" s="53" t="s">
        <v>238</v>
      </c>
      <c r="D93" s="54">
        <v>126372951</v>
      </c>
      <c r="E93" s="55">
        <v>62458338</v>
      </c>
      <c r="F93" s="55">
        <v>0</v>
      </c>
      <c r="G93" s="55">
        <v>0</v>
      </c>
      <c r="H93" s="55">
        <v>0</v>
      </c>
      <c r="I93" s="55">
        <v>0</v>
      </c>
      <c r="J93" s="55">
        <v>13419000</v>
      </c>
      <c r="K93" s="55">
        <v>103602118</v>
      </c>
      <c r="L93" s="56">
        <v>305852407</v>
      </c>
      <c r="M93" s="57">
        <v>46365339</v>
      </c>
      <c r="N93" s="58">
        <v>86427143</v>
      </c>
      <c r="O93" s="55">
        <v>0</v>
      </c>
      <c r="P93" s="58">
        <v>0</v>
      </c>
      <c r="Q93" s="58">
        <v>8018554</v>
      </c>
      <c r="R93" s="58"/>
      <c r="S93" s="58">
        <v>172326000</v>
      </c>
      <c r="T93" s="58">
        <v>17685362</v>
      </c>
      <c r="U93" s="56">
        <v>330822398</v>
      </c>
      <c r="V93" s="59">
        <v>38583400</v>
      </c>
    </row>
    <row r="94" spans="1:22" s="10" customFormat="1" ht="12.75" customHeight="1">
      <c r="A94" s="25"/>
      <c r="B94" s="60" t="s">
        <v>69</v>
      </c>
      <c r="C94" s="53" t="s">
        <v>70</v>
      </c>
      <c r="D94" s="54">
        <v>622767614</v>
      </c>
      <c r="E94" s="55">
        <v>534445230</v>
      </c>
      <c r="F94" s="55">
        <v>126225734</v>
      </c>
      <c r="G94" s="55">
        <v>0</v>
      </c>
      <c r="H94" s="55">
        <v>0</v>
      </c>
      <c r="I94" s="55">
        <v>42881638</v>
      </c>
      <c r="J94" s="55">
        <v>184699817</v>
      </c>
      <c r="K94" s="55">
        <v>886453729</v>
      </c>
      <c r="L94" s="56">
        <v>2397473762</v>
      </c>
      <c r="M94" s="57">
        <v>396532173</v>
      </c>
      <c r="N94" s="58">
        <v>609866206</v>
      </c>
      <c r="O94" s="55">
        <v>190578915</v>
      </c>
      <c r="P94" s="58">
        <v>118792948</v>
      </c>
      <c r="Q94" s="58">
        <v>95897507</v>
      </c>
      <c r="R94" s="58"/>
      <c r="S94" s="58">
        <v>635806006</v>
      </c>
      <c r="T94" s="58">
        <v>46129622</v>
      </c>
      <c r="U94" s="56">
        <v>2093603377</v>
      </c>
      <c r="V94" s="59">
        <v>19000000</v>
      </c>
    </row>
    <row r="95" spans="1:22" s="10" customFormat="1" ht="12.75" customHeight="1">
      <c r="A95" s="25"/>
      <c r="B95" s="52" t="s">
        <v>239</v>
      </c>
      <c r="C95" s="53" t="s">
        <v>240</v>
      </c>
      <c r="D95" s="54">
        <v>43272031</v>
      </c>
      <c r="E95" s="55">
        <v>15438490</v>
      </c>
      <c r="F95" s="55">
        <v>0</v>
      </c>
      <c r="G95" s="55">
        <v>0</v>
      </c>
      <c r="H95" s="55">
        <v>0</v>
      </c>
      <c r="I95" s="55">
        <v>7315</v>
      </c>
      <c r="J95" s="55">
        <v>1612830</v>
      </c>
      <c r="K95" s="55">
        <v>42217598</v>
      </c>
      <c r="L95" s="56">
        <v>102548264</v>
      </c>
      <c r="M95" s="57">
        <v>31369865</v>
      </c>
      <c r="N95" s="58">
        <v>19025638</v>
      </c>
      <c r="O95" s="55">
        <v>0</v>
      </c>
      <c r="P95" s="58">
        <v>0</v>
      </c>
      <c r="Q95" s="58">
        <v>1729576</v>
      </c>
      <c r="R95" s="58"/>
      <c r="S95" s="58">
        <v>37911000</v>
      </c>
      <c r="T95" s="58">
        <v>16200349</v>
      </c>
      <c r="U95" s="56">
        <v>106236428</v>
      </c>
      <c r="V95" s="59">
        <v>9310000</v>
      </c>
    </row>
    <row r="96" spans="1:22" s="10" customFormat="1" ht="12.75" customHeight="1">
      <c r="A96" s="25"/>
      <c r="B96" s="52" t="s">
        <v>241</v>
      </c>
      <c r="C96" s="53" t="s">
        <v>242</v>
      </c>
      <c r="D96" s="54">
        <v>60511875</v>
      </c>
      <c r="E96" s="55">
        <v>0</v>
      </c>
      <c r="F96" s="55">
        <v>0</v>
      </c>
      <c r="G96" s="55">
        <v>0</v>
      </c>
      <c r="H96" s="55">
        <v>0</v>
      </c>
      <c r="I96" s="55">
        <v>1254000</v>
      </c>
      <c r="J96" s="55">
        <v>0</v>
      </c>
      <c r="K96" s="55">
        <v>87377051</v>
      </c>
      <c r="L96" s="56">
        <v>149142926</v>
      </c>
      <c r="M96" s="57">
        <v>29082652</v>
      </c>
      <c r="N96" s="58">
        <v>0</v>
      </c>
      <c r="O96" s="55">
        <v>0</v>
      </c>
      <c r="P96" s="58">
        <v>0</v>
      </c>
      <c r="Q96" s="58">
        <v>1382690</v>
      </c>
      <c r="R96" s="58"/>
      <c r="S96" s="58">
        <v>102262224</v>
      </c>
      <c r="T96" s="58">
        <v>17413781</v>
      </c>
      <c r="U96" s="56">
        <v>150141347</v>
      </c>
      <c r="V96" s="59">
        <v>21645000</v>
      </c>
    </row>
    <row r="97" spans="1:22" s="10" customFormat="1" ht="12.75" customHeight="1">
      <c r="A97" s="25"/>
      <c r="B97" s="52" t="s">
        <v>243</v>
      </c>
      <c r="C97" s="53" t="s">
        <v>244</v>
      </c>
      <c r="D97" s="54">
        <v>72220479</v>
      </c>
      <c r="E97" s="55">
        <v>26814000</v>
      </c>
      <c r="F97" s="55">
        <v>0</v>
      </c>
      <c r="G97" s="55">
        <v>0</v>
      </c>
      <c r="H97" s="55">
        <v>0</v>
      </c>
      <c r="I97" s="55">
        <v>168938</v>
      </c>
      <c r="J97" s="55">
        <v>11000000</v>
      </c>
      <c r="K97" s="55">
        <v>42873532</v>
      </c>
      <c r="L97" s="56">
        <v>153076949</v>
      </c>
      <c r="M97" s="57">
        <v>27505020</v>
      </c>
      <c r="N97" s="58">
        <v>28250110</v>
      </c>
      <c r="O97" s="55">
        <v>0</v>
      </c>
      <c r="P97" s="58">
        <v>0</v>
      </c>
      <c r="Q97" s="58">
        <v>4000000</v>
      </c>
      <c r="R97" s="58"/>
      <c r="S97" s="58">
        <v>86495000</v>
      </c>
      <c r="T97" s="58">
        <v>13612870</v>
      </c>
      <c r="U97" s="56">
        <v>159863000</v>
      </c>
      <c r="V97" s="59">
        <v>33952000</v>
      </c>
    </row>
    <row r="98" spans="1:22" s="10" customFormat="1" ht="12.75" customHeight="1">
      <c r="A98" s="25"/>
      <c r="B98" s="52" t="s">
        <v>245</v>
      </c>
      <c r="C98" s="53" t="s">
        <v>246</v>
      </c>
      <c r="D98" s="54">
        <v>110205892</v>
      </c>
      <c r="E98" s="55">
        <v>35614390</v>
      </c>
      <c r="F98" s="55">
        <v>0</v>
      </c>
      <c r="G98" s="55">
        <v>0</v>
      </c>
      <c r="H98" s="55">
        <v>0</v>
      </c>
      <c r="I98" s="55">
        <v>2080268</v>
      </c>
      <c r="J98" s="55">
        <v>29559250</v>
      </c>
      <c r="K98" s="55">
        <v>104672940</v>
      </c>
      <c r="L98" s="56">
        <v>282132740</v>
      </c>
      <c r="M98" s="57">
        <v>68894815</v>
      </c>
      <c r="N98" s="58">
        <v>45138453</v>
      </c>
      <c r="O98" s="55">
        <v>0</v>
      </c>
      <c r="P98" s="58">
        <v>0</v>
      </c>
      <c r="Q98" s="58">
        <v>11636303</v>
      </c>
      <c r="R98" s="58"/>
      <c r="S98" s="58">
        <v>157026700</v>
      </c>
      <c r="T98" s="58">
        <v>20565319</v>
      </c>
      <c r="U98" s="56">
        <v>303261590</v>
      </c>
      <c r="V98" s="59">
        <v>26727300</v>
      </c>
    </row>
    <row r="99" spans="1:22" s="10" customFormat="1" ht="12.75" customHeight="1">
      <c r="A99" s="25"/>
      <c r="B99" s="52" t="s">
        <v>247</v>
      </c>
      <c r="C99" s="53" t="s">
        <v>248</v>
      </c>
      <c r="D99" s="54">
        <v>177744138</v>
      </c>
      <c r="E99" s="55">
        <v>191903600</v>
      </c>
      <c r="F99" s="55">
        <v>0</v>
      </c>
      <c r="G99" s="55">
        <v>0</v>
      </c>
      <c r="H99" s="55">
        <v>0</v>
      </c>
      <c r="I99" s="55">
        <v>0</v>
      </c>
      <c r="J99" s="55">
        <v>5612093</v>
      </c>
      <c r="K99" s="55">
        <v>175142931</v>
      </c>
      <c r="L99" s="56">
        <v>550402762</v>
      </c>
      <c r="M99" s="57">
        <v>84062625</v>
      </c>
      <c r="N99" s="58">
        <v>186503403</v>
      </c>
      <c r="O99" s="55">
        <v>39317194</v>
      </c>
      <c r="P99" s="58">
        <v>26692673</v>
      </c>
      <c r="Q99" s="58">
        <v>18418653</v>
      </c>
      <c r="R99" s="58"/>
      <c r="S99" s="58">
        <v>176689200</v>
      </c>
      <c r="T99" s="58">
        <v>33709014</v>
      </c>
      <c r="U99" s="56">
        <v>565392762</v>
      </c>
      <c r="V99" s="59">
        <v>42781800</v>
      </c>
    </row>
    <row r="100" spans="1:22" s="10" customFormat="1" ht="12.75" customHeight="1">
      <c r="A100" s="25"/>
      <c r="B100" s="52" t="s">
        <v>249</v>
      </c>
      <c r="C100" s="53" t="s">
        <v>250</v>
      </c>
      <c r="D100" s="54">
        <v>112214956</v>
      </c>
      <c r="E100" s="55">
        <v>0</v>
      </c>
      <c r="F100" s="55">
        <v>0</v>
      </c>
      <c r="G100" s="55">
        <v>0</v>
      </c>
      <c r="H100" s="55">
        <v>0</v>
      </c>
      <c r="I100" s="55">
        <v>868703</v>
      </c>
      <c r="J100" s="55">
        <v>4000000</v>
      </c>
      <c r="K100" s="55">
        <v>81490516</v>
      </c>
      <c r="L100" s="56">
        <v>198574175</v>
      </c>
      <c r="M100" s="57">
        <v>26785390</v>
      </c>
      <c r="N100" s="58">
        <v>0</v>
      </c>
      <c r="O100" s="55">
        <v>0</v>
      </c>
      <c r="P100" s="58">
        <v>0</v>
      </c>
      <c r="Q100" s="58">
        <v>1848000</v>
      </c>
      <c r="R100" s="58"/>
      <c r="S100" s="58">
        <v>171159000</v>
      </c>
      <c r="T100" s="58">
        <v>7891330</v>
      </c>
      <c r="U100" s="56">
        <v>207683720</v>
      </c>
      <c r="V100" s="59">
        <v>31679000</v>
      </c>
    </row>
    <row r="101" spans="1:22" s="10" customFormat="1" ht="12.75" customHeight="1">
      <c r="A101" s="25"/>
      <c r="B101" s="52" t="s">
        <v>251</v>
      </c>
      <c r="C101" s="53" t="s">
        <v>252</v>
      </c>
      <c r="D101" s="54">
        <v>167136534</v>
      </c>
      <c r="E101" s="55">
        <v>66500</v>
      </c>
      <c r="F101" s="55">
        <v>77400000</v>
      </c>
      <c r="G101" s="55">
        <v>0</v>
      </c>
      <c r="H101" s="55">
        <v>0</v>
      </c>
      <c r="I101" s="55">
        <v>0</v>
      </c>
      <c r="J101" s="55">
        <v>0</v>
      </c>
      <c r="K101" s="55">
        <v>152526719</v>
      </c>
      <c r="L101" s="56">
        <v>397129753</v>
      </c>
      <c r="M101" s="57">
        <v>95705400</v>
      </c>
      <c r="N101" s="58">
        <v>81354080</v>
      </c>
      <c r="O101" s="55">
        <v>0</v>
      </c>
      <c r="P101" s="58">
        <v>0</v>
      </c>
      <c r="Q101" s="58">
        <v>9632700</v>
      </c>
      <c r="R101" s="58"/>
      <c r="S101" s="58">
        <v>190758000</v>
      </c>
      <c r="T101" s="58">
        <v>8358679</v>
      </c>
      <c r="U101" s="56">
        <v>385808859</v>
      </c>
      <c r="V101" s="59">
        <v>30713000</v>
      </c>
    </row>
    <row r="102" spans="1:22" s="10" customFormat="1" ht="12.75" customHeight="1">
      <c r="A102" s="25"/>
      <c r="B102" s="52" t="s">
        <v>253</v>
      </c>
      <c r="C102" s="53" t="s">
        <v>254</v>
      </c>
      <c r="D102" s="54">
        <v>104541709</v>
      </c>
      <c r="E102" s="55">
        <v>0</v>
      </c>
      <c r="F102" s="55">
        <v>0</v>
      </c>
      <c r="G102" s="55">
        <v>0</v>
      </c>
      <c r="H102" s="55">
        <v>0</v>
      </c>
      <c r="I102" s="55">
        <v>106000</v>
      </c>
      <c r="J102" s="55">
        <v>5129757</v>
      </c>
      <c r="K102" s="55">
        <v>99940508</v>
      </c>
      <c r="L102" s="56">
        <v>209717974</v>
      </c>
      <c r="M102" s="57">
        <v>20676181</v>
      </c>
      <c r="N102" s="58">
        <v>0</v>
      </c>
      <c r="O102" s="55">
        <v>0</v>
      </c>
      <c r="P102" s="58">
        <v>0</v>
      </c>
      <c r="Q102" s="58">
        <v>453254</v>
      </c>
      <c r="R102" s="58"/>
      <c r="S102" s="58">
        <v>188146000</v>
      </c>
      <c r="T102" s="58">
        <v>17840542</v>
      </c>
      <c r="U102" s="56">
        <v>227115977</v>
      </c>
      <c r="V102" s="59">
        <v>34702000</v>
      </c>
    </row>
    <row r="103" spans="1:22" s="10" customFormat="1" ht="12.75" customHeight="1">
      <c r="A103" s="25"/>
      <c r="B103" s="52" t="s">
        <v>255</v>
      </c>
      <c r="C103" s="53" t="s">
        <v>256</v>
      </c>
      <c r="D103" s="54">
        <v>108368180</v>
      </c>
      <c r="E103" s="55">
        <v>0</v>
      </c>
      <c r="F103" s="55">
        <v>0</v>
      </c>
      <c r="G103" s="55">
        <v>0</v>
      </c>
      <c r="H103" s="55">
        <v>0</v>
      </c>
      <c r="I103" s="55">
        <v>1750000</v>
      </c>
      <c r="J103" s="55">
        <v>21675961</v>
      </c>
      <c r="K103" s="55">
        <v>142396314</v>
      </c>
      <c r="L103" s="56">
        <v>274190455</v>
      </c>
      <c r="M103" s="57">
        <v>29076947</v>
      </c>
      <c r="N103" s="58">
        <v>0</v>
      </c>
      <c r="O103" s="55">
        <v>0</v>
      </c>
      <c r="P103" s="58">
        <v>0</v>
      </c>
      <c r="Q103" s="58">
        <v>3725642</v>
      </c>
      <c r="R103" s="58"/>
      <c r="S103" s="58">
        <v>206316000</v>
      </c>
      <c r="T103" s="58">
        <v>19174411</v>
      </c>
      <c r="U103" s="56">
        <v>258293000</v>
      </c>
      <c r="V103" s="59">
        <v>60760000</v>
      </c>
    </row>
    <row r="104" spans="1:22" s="10" customFormat="1" ht="12.75" customHeight="1">
      <c r="A104" s="25"/>
      <c r="B104" s="52" t="s">
        <v>257</v>
      </c>
      <c r="C104" s="53" t="s">
        <v>258</v>
      </c>
      <c r="D104" s="54">
        <v>110353972</v>
      </c>
      <c r="E104" s="55">
        <v>0</v>
      </c>
      <c r="F104" s="55">
        <v>0</v>
      </c>
      <c r="G104" s="55">
        <v>0</v>
      </c>
      <c r="H104" s="55">
        <v>0</v>
      </c>
      <c r="I104" s="55">
        <v>2184388</v>
      </c>
      <c r="J104" s="55">
        <v>12000000</v>
      </c>
      <c r="K104" s="55">
        <v>146666626</v>
      </c>
      <c r="L104" s="56">
        <v>271204986</v>
      </c>
      <c r="M104" s="57">
        <v>34673347</v>
      </c>
      <c r="N104" s="58">
        <v>0</v>
      </c>
      <c r="O104" s="55">
        <v>0</v>
      </c>
      <c r="P104" s="58">
        <v>0</v>
      </c>
      <c r="Q104" s="58">
        <v>9032298</v>
      </c>
      <c r="R104" s="58"/>
      <c r="S104" s="58">
        <v>188332850</v>
      </c>
      <c r="T104" s="58">
        <v>20013060</v>
      </c>
      <c r="U104" s="56">
        <v>252051555</v>
      </c>
      <c r="V104" s="59">
        <v>35729150</v>
      </c>
    </row>
    <row r="105" spans="1:22" s="10" customFormat="1" ht="12.75" customHeight="1">
      <c r="A105" s="25"/>
      <c r="B105" s="52" t="s">
        <v>259</v>
      </c>
      <c r="C105" s="53" t="s">
        <v>260</v>
      </c>
      <c r="D105" s="54">
        <v>95059870</v>
      </c>
      <c r="E105" s="55">
        <v>0</v>
      </c>
      <c r="F105" s="55">
        <v>0</v>
      </c>
      <c r="G105" s="55">
        <v>0</v>
      </c>
      <c r="H105" s="55">
        <v>0</v>
      </c>
      <c r="I105" s="55">
        <v>150000</v>
      </c>
      <c r="J105" s="55">
        <v>7295309</v>
      </c>
      <c r="K105" s="55">
        <v>71497048</v>
      </c>
      <c r="L105" s="56">
        <v>174002227</v>
      </c>
      <c r="M105" s="57">
        <v>18999491</v>
      </c>
      <c r="N105" s="58">
        <v>0</v>
      </c>
      <c r="O105" s="55">
        <v>0</v>
      </c>
      <c r="P105" s="58">
        <v>0</v>
      </c>
      <c r="Q105" s="58">
        <v>2447807</v>
      </c>
      <c r="R105" s="58"/>
      <c r="S105" s="58">
        <v>124897000</v>
      </c>
      <c r="T105" s="58">
        <v>12477345</v>
      </c>
      <c r="U105" s="56">
        <v>158821643</v>
      </c>
      <c r="V105" s="59">
        <v>31489000</v>
      </c>
    </row>
    <row r="106" spans="1:22" s="10" customFormat="1" ht="12.75" customHeight="1">
      <c r="A106" s="25"/>
      <c r="B106" s="52" t="s">
        <v>261</v>
      </c>
      <c r="C106" s="53" t="s">
        <v>262</v>
      </c>
      <c r="D106" s="54">
        <v>78838039</v>
      </c>
      <c r="E106" s="55">
        <v>0</v>
      </c>
      <c r="F106" s="55">
        <v>0</v>
      </c>
      <c r="G106" s="55">
        <v>0</v>
      </c>
      <c r="H106" s="55">
        <v>0</v>
      </c>
      <c r="I106" s="55">
        <v>710000</v>
      </c>
      <c r="J106" s="55">
        <v>1073520</v>
      </c>
      <c r="K106" s="55">
        <v>105822966</v>
      </c>
      <c r="L106" s="56">
        <v>186444525</v>
      </c>
      <c r="M106" s="57">
        <v>26635400</v>
      </c>
      <c r="N106" s="58">
        <v>0</v>
      </c>
      <c r="O106" s="55">
        <v>0</v>
      </c>
      <c r="P106" s="58">
        <v>0</v>
      </c>
      <c r="Q106" s="58">
        <v>702500</v>
      </c>
      <c r="R106" s="58"/>
      <c r="S106" s="58">
        <v>162716550</v>
      </c>
      <c r="T106" s="58">
        <v>3316400</v>
      </c>
      <c r="U106" s="56">
        <v>193370850</v>
      </c>
      <c r="V106" s="59">
        <v>37117450</v>
      </c>
    </row>
    <row r="107" spans="1:22" s="10" customFormat="1" ht="12.75" customHeight="1">
      <c r="A107" s="25"/>
      <c r="B107" s="52" t="s">
        <v>71</v>
      </c>
      <c r="C107" s="53" t="s">
        <v>72</v>
      </c>
      <c r="D107" s="54">
        <v>1020806700</v>
      </c>
      <c r="E107" s="55">
        <v>1028596400</v>
      </c>
      <c r="F107" s="55">
        <v>110419500</v>
      </c>
      <c r="G107" s="55">
        <v>0</v>
      </c>
      <c r="H107" s="55">
        <v>0</v>
      </c>
      <c r="I107" s="55">
        <v>79943200</v>
      </c>
      <c r="J107" s="55">
        <v>35000000</v>
      </c>
      <c r="K107" s="55">
        <v>1210507800</v>
      </c>
      <c r="L107" s="56">
        <v>3485273600</v>
      </c>
      <c r="M107" s="57">
        <v>540840000</v>
      </c>
      <c r="N107" s="58">
        <v>1666176600</v>
      </c>
      <c r="O107" s="55">
        <v>411574300</v>
      </c>
      <c r="P107" s="58">
        <v>111886000</v>
      </c>
      <c r="Q107" s="58">
        <v>117414400</v>
      </c>
      <c r="R107" s="58"/>
      <c r="S107" s="58">
        <v>424642800</v>
      </c>
      <c r="T107" s="58">
        <v>144439400</v>
      </c>
      <c r="U107" s="56">
        <v>3416973500</v>
      </c>
      <c r="V107" s="59">
        <v>183857200</v>
      </c>
    </row>
    <row r="108" spans="1:22" s="10" customFormat="1" ht="12.75" customHeight="1">
      <c r="A108" s="25"/>
      <c r="B108" s="52" t="s">
        <v>263</v>
      </c>
      <c r="C108" s="53" t="s">
        <v>264</v>
      </c>
      <c r="D108" s="54">
        <v>181176030</v>
      </c>
      <c r="E108" s="55">
        <v>62868280</v>
      </c>
      <c r="F108" s="55">
        <v>0</v>
      </c>
      <c r="G108" s="55">
        <v>0</v>
      </c>
      <c r="H108" s="55">
        <v>0</v>
      </c>
      <c r="I108" s="55">
        <v>372640</v>
      </c>
      <c r="J108" s="55">
        <v>45363610</v>
      </c>
      <c r="K108" s="55">
        <v>248268360</v>
      </c>
      <c r="L108" s="56">
        <v>538048920</v>
      </c>
      <c r="M108" s="57">
        <v>61215460</v>
      </c>
      <c r="N108" s="58">
        <v>77988160</v>
      </c>
      <c r="O108" s="55">
        <v>0</v>
      </c>
      <c r="P108" s="58">
        <v>0</v>
      </c>
      <c r="Q108" s="58">
        <v>13039590</v>
      </c>
      <c r="R108" s="58"/>
      <c r="S108" s="58">
        <v>267849680</v>
      </c>
      <c r="T108" s="58">
        <v>67019810</v>
      </c>
      <c r="U108" s="56">
        <v>487112700</v>
      </c>
      <c r="V108" s="59">
        <v>51060750</v>
      </c>
    </row>
    <row r="109" spans="1:22" s="10" customFormat="1" ht="12.75" customHeight="1">
      <c r="A109" s="25"/>
      <c r="B109" s="52" t="s">
        <v>265</v>
      </c>
      <c r="C109" s="53" t="s">
        <v>266</v>
      </c>
      <c r="D109" s="54">
        <v>66506620</v>
      </c>
      <c r="E109" s="55">
        <v>24420672</v>
      </c>
      <c r="F109" s="55">
        <v>0</v>
      </c>
      <c r="G109" s="55">
        <v>0</v>
      </c>
      <c r="H109" s="55">
        <v>0</v>
      </c>
      <c r="I109" s="55">
        <v>0</v>
      </c>
      <c r="J109" s="55">
        <v>8900000</v>
      </c>
      <c r="K109" s="55">
        <v>60225528</v>
      </c>
      <c r="L109" s="56">
        <v>160052820</v>
      </c>
      <c r="M109" s="57">
        <v>36037136</v>
      </c>
      <c r="N109" s="58">
        <v>32642495</v>
      </c>
      <c r="O109" s="55">
        <v>0</v>
      </c>
      <c r="P109" s="58">
        <v>0</v>
      </c>
      <c r="Q109" s="58">
        <v>2059837</v>
      </c>
      <c r="R109" s="58"/>
      <c r="S109" s="58">
        <v>90660000</v>
      </c>
      <c r="T109" s="58">
        <v>11574784</v>
      </c>
      <c r="U109" s="56">
        <v>172974252</v>
      </c>
      <c r="V109" s="59">
        <v>32939000</v>
      </c>
    </row>
    <row r="110" spans="1:22" s="10" customFormat="1" ht="12.75" customHeight="1">
      <c r="A110" s="25"/>
      <c r="B110" s="52" t="s">
        <v>267</v>
      </c>
      <c r="C110" s="53" t="s">
        <v>268</v>
      </c>
      <c r="D110" s="54">
        <v>65790355</v>
      </c>
      <c r="E110" s="55">
        <v>16000000</v>
      </c>
      <c r="F110" s="55">
        <v>0</v>
      </c>
      <c r="G110" s="55">
        <v>0</v>
      </c>
      <c r="H110" s="55">
        <v>0</v>
      </c>
      <c r="I110" s="55">
        <v>0</v>
      </c>
      <c r="J110" s="55">
        <v>2500000</v>
      </c>
      <c r="K110" s="55">
        <v>101165646</v>
      </c>
      <c r="L110" s="56">
        <v>185456001</v>
      </c>
      <c r="M110" s="57">
        <v>48283000</v>
      </c>
      <c r="N110" s="58">
        <v>21195000</v>
      </c>
      <c r="O110" s="55">
        <v>0</v>
      </c>
      <c r="P110" s="58">
        <v>0</v>
      </c>
      <c r="Q110" s="58">
        <v>800000</v>
      </c>
      <c r="R110" s="58"/>
      <c r="S110" s="58">
        <v>109463000</v>
      </c>
      <c r="T110" s="58">
        <v>6064000</v>
      </c>
      <c r="U110" s="56">
        <v>185805000</v>
      </c>
      <c r="V110" s="59">
        <v>0</v>
      </c>
    </row>
    <row r="111" spans="1:22" s="10" customFormat="1" ht="12.75" customHeight="1">
      <c r="A111" s="25"/>
      <c r="B111" s="52" t="s">
        <v>269</v>
      </c>
      <c r="C111" s="53" t="s">
        <v>270</v>
      </c>
      <c r="D111" s="54">
        <v>124124253</v>
      </c>
      <c r="E111" s="55">
        <v>29200773</v>
      </c>
      <c r="F111" s="55">
        <v>0</v>
      </c>
      <c r="G111" s="55">
        <v>0</v>
      </c>
      <c r="H111" s="55">
        <v>0</v>
      </c>
      <c r="I111" s="55">
        <v>650000</v>
      </c>
      <c r="J111" s="55">
        <v>32708230</v>
      </c>
      <c r="K111" s="55">
        <v>122333080</v>
      </c>
      <c r="L111" s="56">
        <v>309016336</v>
      </c>
      <c r="M111" s="57">
        <v>52479263</v>
      </c>
      <c r="N111" s="58">
        <v>33865005</v>
      </c>
      <c r="O111" s="55">
        <v>0</v>
      </c>
      <c r="P111" s="58">
        <v>0</v>
      </c>
      <c r="Q111" s="58">
        <v>9937592</v>
      </c>
      <c r="R111" s="58"/>
      <c r="S111" s="58">
        <v>191345500</v>
      </c>
      <c r="T111" s="58">
        <v>24435121</v>
      </c>
      <c r="U111" s="56">
        <v>312062481</v>
      </c>
      <c r="V111" s="59">
        <v>34207500</v>
      </c>
    </row>
    <row r="112" spans="1:22" s="10" customFormat="1" ht="12.75" customHeight="1">
      <c r="A112" s="25"/>
      <c r="B112" s="52" t="s">
        <v>271</v>
      </c>
      <c r="C112" s="53" t="s">
        <v>272</v>
      </c>
      <c r="D112" s="54">
        <v>500350260</v>
      </c>
      <c r="E112" s="55">
        <v>783831276</v>
      </c>
      <c r="F112" s="55">
        <v>0</v>
      </c>
      <c r="G112" s="55">
        <v>0</v>
      </c>
      <c r="H112" s="55">
        <v>0</v>
      </c>
      <c r="I112" s="55">
        <v>30152400</v>
      </c>
      <c r="J112" s="55">
        <v>162631920</v>
      </c>
      <c r="K112" s="55">
        <v>413983368</v>
      </c>
      <c r="L112" s="56">
        <v>1890949224</v>
      </c>
      <c r="M112" s="57">
        <v>527978184</v>
      </c>
      <c r="N112" s="58">
        <v>919531920</v>
      </c>
      <c r="O112" s="55">
        <v>0</v>
      </c>
      <c r="P112" s="58">
        <v>0</v>
      </c>
      <c r="Q112" s="58">
        <v>65363208</v>
      </c>
      <c r="R112" s="58"/>
      <c r="S112" s="58">
        <v>220387836</v>
      </c>
      <c r="T112" s="58">
        <v>142533816</v>
      </c>
      <c r="U112" s="56">
        <v>1875794964</v>
      </c>
      <c r="V112" s="59">
        <v>83949744</v>
      </c>
    </row>
    <row r="113" spans="1:22" s="10" customFormat="1" ht="12.75" customHeight="1">
      <c r="A113" s="25"/>
      <c r="B113" s="52" t="s">
        <v>273</v>
      </c>
      <c r="C113" s="53" t="s">
        <v>274</v>
      </c>
      <c r="D113" s="54">
        <v>82448965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2500000</v>
      </c>
      <c r="K113" s="55">
        <v>112882541</v>
      </c>
      <c r="L113" s="56">
        <v>197831506</v>
      </c>
      <c r="M113" s="57">
        <v>18988936</v>
      </c>
      <c r="N113" s="58">
        <v>0</v>
      </c>
      <c r="O113" s="55">
        <v>0</v>
      </c>
      <c r="P113" s="58">
        <v>0</v>
      </c>
      <c r="Q113" s="58">
        <v>100000</v>
      </c>
      <c r="R113" s="58"/>
      <c r="S113" s="58">
        <v>165845000</v>
      </c>
      <c r="T113" s="58">
        <v>12964000</v>
      </c>
      <c r="U113" s="56">
        <v>197897936</v>
      </c>
      <c r="V113" s="59">
        <v>29630000</v>
      </c>
    </row>
    <row r="114" spans="1:22" s="10" customFormat="1" ht="12.75" customHeight="1">
      <c r="A114" s="25"/>
      <c r="B114" s="52" t="s">
        <v>275</v>
      </c>
      <c r="C114" s="53" t="s">
        <v>276</v>
      </c>
      <c r="D114" s="54">
        <v>55828162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2500000</v>
      </c>
      <c r="K114" s="55">
        <v>71666250</v>
      </c>
      <c r="L114" s="56">
        <v>129994412</v>
      </c>
      <c r="M114" s="57">
        <v>23693570</v>
      </c>
      <c r="N114" s="58">
        <v>0</v>
      </c>
      <c r="O114" s="55">
        <v>0</v>
      </c>
      <c r="P114" s="58">
        <v>0</v>
      </c>
      <c r="Q114" s="58">
        <v>136000</v>
      </c>
      <c r="R114" s="58"/>
      <c r="S114" s="58">
        <v>102202000</v>
      </c>
      <c r="T114" s="58">
        <v>3908794</v>
      </c>
      <c r="U114" s="56">
        <v>129940364</v>
      </c>
      <c r="V114" s="59">
        <v>22455000</v>
      </c>
    </row>
    <row r="115" spans="1:22" s="10" customFormat="1" ht="12.75" customHeight="1">
      <c r="A115" s="25"/>
      <c r="B115" s="60" t="s">
        <v>277</v>
      </c>
      <c r="C115" s="53" t="s">
        <v>278</v>
      </c>
      <c r="D115" s="54">
        <v>149209755</v>
      </c>
      <c r="E115" s="55">
        <v>115000000</v>
      </c>
      <c r="F115" s="55">
        <v>0</v>
      </c>
      <c r="G115" s="55">
        <v>0</v>
      </c>
      <c r="H115" s="55">
        <v>0</v>
      </c>
      <c r="I115" s="55">
        <v>0</v>
      </c>
      <c r="J115" s="55">
        <v>9000000</v>
      </c>
      <c r="K115" s="55">
        <v>146863718</v>
      </c>
      <c r="L115" s="56">
        <v>420073473</v>
      </c>
      <c r="M115" s="57">
        <v>124374524</v>
      </c>
      <c r="N115" s="58">
        <v>159942022</v>
      </c>
      <c r="O115" s="55">
        <v>0</v>
      </c>
      <c r="P115" s="58">
        <v>0</v>
      </c>
      <c r="Q115" s="58">
        <v>22922621</v>
      </c>
      <c r="R115" s="58"/>
      <c r="S115" s="58">
        <v>73740000</v>
      </c>
      <c r="T115" s="58">
        <v>25734745</v>
      </c>
      <c r="U115" s="56">
        <v>406713912</v>
      </c>
      <c r="V115" s="59">
        <v>18016000</v>
      </c>
    </row>
    <row r="116" spans="1:22" s="10" customFormat="1" ht="12.75" customHeight="1">
      <c r="A116" s="25"/>
      <c r="B116" s="52" t="s">
        <v>279</v>
      </c>
      <c r="C116" s="53" t="s">
        <v>280</v>
      </c>
      <c r="D116" s="54">
        <v>95649679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2090000</v>
      </c>
      <c r="K116" s="55">
        <v>76343120</v>
      </c>
      <c r="L116" s="56">
        <v>174082799</v>
      </c>
      <c r="M116" s="57">
        <v>23573023</v>
      </c>
      <c r="N116" s="58">
        <v>0</v>
      </c>
      <c r="O116" s="55">
        <v>0</v>
      </c>
      <c r="P116" s="58">
        <v>0</v>
      </c>
      <c r="Q116" s="58">
        <v>3299864</v>
      </c>
      <c r="R116" s="58"/>
      <c r="S116" s="58">
        <v>122063000</v>
      </c>
      <c r="T116" s="58">
        <v>19122451</v>
      </c>
      <c r="U116" s="56">
        <v>168058338</v>
      </c>
      <c r="V116" s="59">
        <v>26759000</v>
      </c>
    </row>
    <row r="117" spans="1:22" s="10" customFormat="1" ht="12.75" customHeight="1">
      <c r="A117" s="25"/>
      <c r="B117" s="52" t="s">
        <v>281</v>
      </c>
      <c r="C117" s="53" t="s">
        <v>282</v>
      </c>
      <c r="D117" s="54">
        <v>127150547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2618000</v>
      </c>
      <c r="K117" s="55">
        <v>183601976</v>
      </c>
      <c r="L117" s="56">
        <v>313370523</v>
      </c>
      <c r="M117" s="57">
        <v>9236767</v>
      </c>
      <c r="N117" s="58">
        <v>0</v>
      </c>
      <c r="O117" s="55">
        <v>0</v>
      </c>
      <c r="P117" s="58">
        <v>0</v>
      </c>
      <c r="Q117" s="58">
        <v>2753127</v>
      </c>
      <c r="R117" s="58"/>
      <c r="S117" s="58">
        <v>209938000</v>
      </c>
      <c r="T117" s="58">
        <v>15700863</v>
      </c>
      <c r="U117" s="56">
        <v>237628757</v>
      </c>
      <c r="V117" s="59">
        <v>43097000</v>
      </c>
    </row>
    <row r="118" spans="1:22" s="10" customFormat="1" ht="12.75" customHeight="1">
      <c r="A118" s="25"/>
      <c r="B118" s="52" t="s">
        <v>283</v>
      </c>
      <c r="C118" s="53" t="s">
        <v>284</v>
      </c>
      <c r="D118" s="54">
        <v>82120559</v>
      </c>
      <c r="E118" s="55">
        <v>0</v>
      </c>
      <c r="F118" s="55">
        <v>0</v>
      </c>
      <c r="G118" s="55">
        <v>0</v>
      </c>
      <c r="H118" s="55">
        <v>0</v>
      </c>
      <c r="I118" s="55">
        <v>291489</v>
      </c>
      <c r="J118" s="55">
        <v>11059933</v>
      </c>
      <c r="K118" s="55">
        <v>109804056</v>
      </c>
      <c r="L118" s="56">
        <v>203276037</v>
      </c>
      <c r="M118" s="57">
        <v>34425403</v>
      </c>
      <c r="N118" s="58">
        <v>0</v>
      </c>
      <c r="O118" s="55">
        <v>0</v>
      </c>
      <c r="P118" s="58">
        <v>0</v>
      </c>
      <c r="Q118" s="58">
        <v>3608330</v>
      </c>
      <c r="R118" s="58"/>
      <c r="S118" s="58">
        <v>143638000</v>
      </c>
      <c r="T118" s="58">
        <v>22310422</v>
      </c>
      <c r="U118" s="56">
        <v>203982155</v>
      </c>
      <c r="V118" s="59">
        <v>26989000</v>
      </c>
    </row>
    <row r="119" spans="1:22" s="10" customFormat="1" ht="12.75" customHeight="1">
      <c r="A119" s="25"/>
      <c r="B119" s="52" t="s">
        <v>285</v>
      </c>
      <c r="C119" s="53" t="s">
        <v>286</v>
      </c>
      <c r="D119" s="54">
        <v>198700579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34300000</v>
      </c>
      <c r="K119" s="55">
        <v>225118159</v>
      </c>
      <c r="L119" s="56">
        <v>458118738</v>
      </c>
      <c r="M119" s="57">
        <v>77547964</v>
      </c>
      <c r="N119" s="58">
        <v>0</v>
      </c>
      <c r="O119" s="55">
        <v>0</v>
      </c>
      <c r="P119" s="58">
        <v>0</v>
      </c>
      <c r="Q119" s="58">
        <v>5920890</v>
      </c>
      <c r="R119" s="58"/>
      <c r="S119" s="58">
        <v>387001000</v>
      </c>
      <c r="T119" s="58">
        <v>69000888</v>
      </c>
      <c r="U119" s="56">
        <v>539470742</v>
      </c>
      <c r="V119" s="59">
        <v>60286000</v>
      </c>
    </row>
    <row r="120" spans="1:22" s="10" customFormat="1" ht="12.75" customHeight="1">
      <c r="A120" s="25"/>
      <c r="B120" s="52" t="s">
        <v>287</v>
      </c>
      <c r="C120" s="53" t="s">
        <v>288</v>
      </c>
      <c r="D120" s="54">
        <v>144551245</v>
      </c>
      <c r="E120" s="55">
        <v>19389506</v>
      </c>
      <c r="F120" s="55">
        <v>0</v>
      </c>
      <c r="G120" s="55">
        <v>0</v>
      </c>
      <c r="H120" s="55">
        <v>0</v>
      </c>
      <c r="I120" s="55">
        <v>0</v>
      </c>
      <c r="J120" s="55">
        <v>2150991</v>
      </c>
      <c r="K120" s="55">
        <v>194260849</v>
      </c>
      <c r="L120" s="56">
        <v>360352591</v>
      </c>
      <c r="M120" s="57">
        <v>18538486</v>
      </c>
      <c r="N120" s="58">
        <v>15163464</v>
      </c>
      <c r="O120" s="55">
        <v>0</v>
      </c>
      <c r="P120" s="58">
        <v>0</v>
      </c>
      <c r="Q120" s="58">
        <v>6972296</v>
      </c>
      <c r="R120" s="58"/>
      <c r="S120" s="58">
        <v>305403000</v>
      </c>
      <c r="T120" s="58">
        <v>69718342</v>
      </c>
      <c r="U120" s="56">
        <v>415795588</v>
      </c>
      <c r="V120" s="59">
        <v>64229000</v>
      </c>
    </row>
    <row r="121" spans="1:22" s="10" customFormat="1" ht="12.75" customHeight="1">
      <c r="A121" s="25"/>
      <c r="B121" s="52" t="s">
        <v>289</v>
      </c>
      <c r="C121" s="53" t="s">
        <v>290</v>
      </c>
      <c r="D121" s="54">
        <v>374599102</v>
      </c>
      <c r="E121" s="55">
        <v>406187500</v>
      </c>
      <c r="F121" s="55">
        <v>0</v>
      </c>
      <c r="G121" s="55">
        <v>0</v>
      </c>
      <c r="H121" s="55">
        <v>0</v>
      </c>
      <c r="I121" s="55">
        <v>15728808</v>
      </c>
      <c r="J121" s="55">
        <v>70035699</v>
      </c>
      <c r="K121" s="55">
        <v>420803932</v>
      </c>
      <c r="L121" s="56">
        <v>1287355041</v>
      </c>
      <c r="M121" s="57">
        <v>132500000</v>
      </c>
      <c r="N121" s="58">
        <v>571201000</v>
      </c>
      <c r="O121" s="55">
        <v>0</v>
      </c>
      <c r="P121" s="58">
        <v>0</v>
      </c>
      <c r="Q121" s="58">
        <v>35416132</v>
      </c>
      <c r="R121" s="58"/>
      <c r="S121" s="58">
        <v>443963950</v>
      </c>
      <c r="T121" s="58">
        <v>133626100</v>
      </c>
      <c r="U121" s="56">
        <v>1316707182</v>
      </c>
      <c r="V121" s="59">
        <v>88938050</v>
      </c>
    </row>
    <row r="122" spans="1:22" s="10" customFormat="1" ht="12.75" customHeight="1">
      <c r="A122" s="25"/>
      <c r="B122" s="52" t="s">
        <v>291</v>
      </c>
      <c r="C122" s="53" t="s">
        <v>292</v>
      </c>
      <c r="D122" s="54">
        <v>187949735</v>
      </c>
      <c r="E122" s="55">
        <v>109172352</v>
      </c>
      <c r="F122" s="55">
        <v>0</v>
      </c>
      <c r="G122" s="55">
        <v>0</v>
      </c>
      <c r="H122" s="55">
        <v>0</v>
      </c>
      <c r="I122" s="55">
        <v>2753090</v>
      </c>
      <c r="J122" s="55">
        <v>40338483</v>
      </c>
      <c r="K122" s="55">
        <v>241038875</v>
      </c>
      <c r="L122" s="56">
        <v>581252535</v>
      </c>
      <c r="M122" s="57">
        <v>139526000</v>
      </c>
      <c r="N122" s="58">
        <v>151124571</v>
      </c>
      <c r="O122" s="55">
        <v>0</v>
      </c>
      <c r="P122" s="58">
        <v>0</v>
      </c>
      <c r="Q122" s="58">
        <v>20070880</v>
      </c>
      <c r="R122" s="58"/>
      <c r="S122" s="58">
        <v>173540550</v>
      </c>
      <c r="T122" s="58">
        <v>99700758</v>
      </c>
      <c r="U122" s="56">
        <v>583962759</v>
      </c>
      <c r="V122" s="59">
        <v>35239450</v>
      </c>
    </row>
    <row r="123" spans="1:22" s="10" customFormat="1" ht="12.75" customHeight="1">
      <c r="A123" s="25"/>
      <c r="B123" s="52" t="s">
        <v>293</v>
      </c>
      <c r="C123" s="53" t="s">
        <v>294</v>
      </c>
      <c r="D123" s="54">
        <v>95727838</v>
      </c>
      <c r="E123" s="55">
        <v>1500000</v>
      </c>
      <c r="F123" s="55">
        <v>0</v>
      </c>
      <c r="G123" s="55">
        <v>0</v>
      </c>
      <c r="H123" s="55">
        <v>0</v>
      </c>
      <c r="I123" s="55">
        <v>800000</v>
      </c>
      <c r="J123" s="55">
        <v>14000000</v>
      </c>
      <c r="K123" s="55">
        <v>116686882</v>
      </c>
      <c r="L123" s="56">
        <v>228714720</v>
      </c>
      <c r="M123" s="57">
        <v>98229297</v>
      </c>
      <c r="N123" s="58">
        <v>0</v>
      </c>
      <c r="O123" s="55">
        <v>0</v>
      </c>
      <c r="P123" s="58">
        <v>0</v>
      </c>
      <c r="Q123" s="58">
        <v>3916306</v>
      </c>
      <c r="R123" s="58"/>
      <c r="S123" s="58">
        <v>136484000</v>
      </c>
      <c r="T123" s="58">
        <v>41928470</v>
      </c>
      <c r="U123" s="56">
        <v>280558073</v>
      </c>
      <c r="V123" s="59">
        <v>26655000</v>
      </c>
    </row>
    <row r="124" spans="1:22" s="10" customFormat="1" ht="12.75" customHeight="1">
      <c r="A124" s="25"/>
      <c r="B124" s="52" t="s">
        <v>295</v>
      </c>
      <c r="C124" s="53" t="s">
        <v>296</v>
      </c>
      <c r="D124" s="54">
        <v>165739602</v>
      </c>
      <c r="E124" s="55">
        <v>110803438</v>
      </c>
      <c r="F124" s="55">
        <v>0</v>
      </c>
      <c r="G124" s="55">
        <v>0</v>
      </c>
      <c r="H124" s="55">
        <v>0</v>
      </c>
      <c r="I124" s="55">
        <v>1675908</v>
      </c>
      <c r="J124" s="55">
        <v>7854000</v>
      </c>
      <c r="K124" s="55">
        <v>94801216</v>
      </c>
      <c r="L124" s="56">
        <v>380874164</v>
      </c>
      <c r="M124" s="57">
        <v>21412740</v>
      </c>
      <c r="N124" s="58">
        <v>164616414</v>
      </c>
      <c r="O124" s="55">
        <v>0</v>
      </c>
      <c r="P124" s="58">
        <v>0</v>
      </c>
      <c r="Q124" s="58">
        <v>13803640</v>
      </c>
      <c r="R124" s="58"/>
      <c r="S124" s="58">
        <v>162512000</v>
      </c>
      <c r="T124" s="58">
        <v>22235642</v>
      </c>
      <c r="U124" s="56">
        <v>384580436</v>
      </c>
      <c r="V124" s="59">
        <v>33843000</v>
      </c>
    </row>
    <row r="125" spans="1:22" s="10" customFormat="1" ht="12.75" customHeight="1">
      <c r="A125" s="25"/>
      <c r="B125" s="52" t="s">
        <v>297</v>
      </c>
      <c r="C125" s="53" t="s">
        <v>298</v>
      </c>
      <c r="D125" s="54">
        <v>343852956</v>
      </c>
      <c r="E125" s="55">
        <v>0</v>
      </c>
      <c r="F125" s="55">
        <v>0</v>
      </c>
      <c r="G125" s="55">
        <v>0</v>
      </c>
      <c r="H125" s="55">
        <v>0</v>
      </c>
      <c r="I125" s="55">
        <v>50000</v>
      </c>
      <c r="J125" s="55">
        <v>79424064</v>
      </c>
      <c r="K125" s="55">
        <v>276768052</v>
      </c>
      <c r="L125" s="56">
        <v>700095072</v>
      </c>
      <c r="M125" s="57">
        <v>94330556</v>
      </c>
      <c r="N125" s="58">
        <v>0</v>
      </c>
      <c r="O125" s="55">
        <v>0</v>
      </c>
      <c r="P125" s="58">
        <v>0</v>
      </c>
      <c r="Q125" s="58">
        <v>34436260</v>
      </c>
      <c r="R125" s="58"/>
      <c r="S125" s="58">
        <v>487954000</v>
      </c>
      <c r="T125" s="58">
        <v>156135208</v>
      </c>
      <c r="U125" s="56">
        <v>772856024</v>
      </c>
      <c r="V125" s="59">
        <v>116702004</v>
      </c>
    </row>
    <row r="126" spans="1:22" s="10" customFormat="1" ht="12.75" customHeight="1">
      <c r="A126" s="25"/>
      <c r="B126" s="52" t="s">
        <v>299</v>
      </c>
      <c r="C126" s="53" t="s">
        <v>300</v>
      </c>
      <c r="D126" s="54">
        <v>317976936</v>
      </c>
      <c r="E126" s="55">
        <v>269822016</v>
      </c>
      <c r="F126" s="55">
        <v>0</v>
      </c>
      <c r="G126" s="55">
        <v>0</v>
      </c>
      <c r="H126" s="55">
        <v>0</v>
      </c>
      <c r="I126" s="55">
        <v>8170308</v>
      </c>
      <c r="J126" s="55">
        <v>41134752</v>
      </c>
      <c r="K126" s="55">
        <v>328494264</v>
      </c>
      <c r="L126" s="56">
        <v>965598276</v>
      </c>
      <c r="M126" s="57">
        <v>83069688</v>
      </c>
      <c r="N126" s="58">
        <v>364209540</v>
      </c>
      <c r="O126" s="55">
        <v>0</v>
      </c>
      <c r="P126" s="58">
        <v>0</v>
      </c>
      <c r="Q126" s="58">
        <v>11610600</v>
      </c>
      <c r="R126" s="58"/>
      <c r="S126" s="58">
        <v>439298196</v>
      </c>
      <c r="T126" s="58">
        <v>73311468</v>
      </c>
      <c r="U126" s="56">
        <v>971499492</v>
      </c>
      <c r="V126" s="59">
        <v>54013812</v>
      </c>
    </row>
    <row r="127" spans="1:22" s="10" customFormat="1" ht="12.75" customHeight="1">
      <c r="A127" s="25"/>
      <c r="B127" s="52" t="s">
        <v>301</v>
      </c>
      <c r="C127" s="53" t="s">
        <v>302</v>
      </c>
      <c r="D127" s="54">
        <v>159223392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11022048</v>
      </c>
      <c r="K127" s="55">
        <v>192575976</v>
      </c>
      <c r="L127" s="56">
        <v>362821416</v>
      </c>
      <c r="M127" s="57">
        <v>32384736</v>
      </c>
      <c r="N127" s="58">
        <v>0</v>
      </c>
      <c r="O127" s="55">
        <v>0</v>
      </c>
      <c r="P127" s="58">
        <v>0</v>
      </c>
      <c r="Q127" s="58">
        <v>3338856</v>
      </c>
      <c r="R127" s="58"/>
      <c r="S127" s="58">
        <v>399436000</v>
      </c>
      <c r="T127" s="58">
        <v>44988596</v>
      </c>
      <c r="U127" s="56">
        <v>480148188</v>
      </c>
      <c r="V127" s="59">
        <v>97134996</v>
      </c>
    </row>
    <row r="128" spans="1:22" s="10" customFormat="1" ht="12.75" customHeight="1">
      <c r="A128" s="25"/>
      <c r="B128" s="52" t="s">
        <v>303</v>
      </c>
      <c r="C128" s="53" t="s">
        <v>304</v>
      </c>
      <c r="D128" s="54">
        <v>146175125</v>
      </c>
      <c r="E128" s="55">
        <v>37100000</v>
      </c>
      <c r="F128" s="55">
        <v>0</v>
      </c>
      <c r="G128" s="55">
        <v>0</v>
      </c>
      <c r="H128" s="55">
        <v>0</v>
      </c>
      <c r="I128" s="55">
        <v>0</v>
      </c>
      <c r="J128" s="55">
        <v>8746928</v>
      </c>
      <c r="K128" s="55">
        <v>142367298</v>
      </c>
      <c r="L128" s="56">
        <v>334389351</v>
      </c>
      <c r="M128" s="57">
        <v>32475401</v>
      </c>
      <c r="N128" s="58">
        <v>39317019</v>
      </c>
      <c r="O128" s="55">
        <v>0</v>
      </c>
      <c r="P128" s="58">
        <v>0</v>
      </c>
      <c r="Q128" s="58">
        <v>831040</v>
      </c>
      <c r="R128" s="58"/>
      <c r="S128" s="58">
        <v>201645000</v>
      </c>
      <c r="T128" s="58">
        <v>19299016</v>
      </c>
      <c r="U128" s="56">
        <v>293567476</v>
      </c>
      <c r="V128" s="59">
        <v>50066000</v>
      </c>
    </row>
    <row r="129" spans="1:22" s="10" customFormat="1" ht="12.75" customHeight="1">
      <c r="A129" s="25"/>
      <c r="B129" s="52" t="s">
        <v>305</v>
      </c>
      <c r="C129" s="53" t="s">
        <v>306</v>
      </c>
      <c r="D129" s="54">
        <v>113175341</v>
      </c>
      <c r="E129" s="55">
        <v>11037708</v>
      </c>
      <c r="F129" s="55">
        <v>0</v>
      </c>
      <c r="G129" s="55">
        <v>0</v>
      </c>
      <c r="H129" s="55">
        <v>0</v>
      </c>
      <c r="I129" s="55">
        <v>2183605</v>
      </c>
      <c r="J129" s="55">
        <v>6099772</v>
      </c>
      <c r="K129" s="55">
        <v>91755765</v>
      </c>
      <c r="L129" s="56">
        <v>224252191</v>
      </c>
      <c r="M129" s="57">
        <v>23451683</v>
      </c>
      <c r="N129" s="58">
        <v>11271705</v>
      </c>
      <c r="O129" s="55">
        <v>0</v>
      </c>
      <c r="P129" s="58">
        <v>0</v>
      </c>
      <c r="Q129" s="58">
        <v>2391314</v>
      </c>
      <c r="R129" s="58"/>
      <c r="S129" s="58">
        <v>156595650</v>
      </c>
      <c r="T129" s="58">
        <v>42954820</v>
      </c>
      <c r="U129" s="56">
        <v>236665172</v>
      </c>
      <c r="V129" s="59">
        <v>49186350</v>
      </c>
    </row>
    <row r="130" spans="1:22" s="10" customFormat="1" ht="12.75" customHeight="1">
      <c r="A130" s="25"/>
      <c r="B130" s="52" t="s">
        <v>73</v>
      </c>
      <c r="C130" s="53" t="s">
        <v>74</v>
      </c>
      <c r="D130" s="54">
        <v>1032564017</v>
      </c>
      <c r="E130" s="55">
        <v>810749810</v>
      </c>
      <c r="F130" s="55">
        <v>241071915</v>
      </c>
      <c r="G130" s="55">
        <v>0</v>
      </c>
      <c r="H130" s="55">
        <v>0</v>
      </c>
      <c r="I130" s="55">
        <v>97987467</v>
      </c>
      <c r="J130" s="55">
        <v>250000000</v>
      </c>
      <c r="K130" s="55">
        <v>1247093931</v>
      </c>
      <c r="L130" s="56">
        <v>3679467140</v>
      </c>
      <c r="M130" s="57">
        <v>526156799</v>
      </c>
      <c r="N130" s="58">
        <v>1234579062</v>
      </c>
      <c r="O130" s="55">
        <v>296542794</v>
      </c>
      <c r="P130" s="58">
        <v>126897079</v>
      </c>
      <c r="Q130" s="58">
        <v>122015565</v>
      </c>
      <c r="R130" s="58"/>
      <c r="S130" s="58">
        <v>1187428150</v>
      </c>
      <c r="T130" s="58">
        <v>313403628</v>
      </c>
      <c r="U130" s="56">
        <v>3807023077</v>
      </c>
      <c r="V130" s="59">
        <v>874054850</v>
      </c>
    </row>
    <row r="131" spans="1:22" s="10" customFormat="1" ht="12.75" customHeight="1">
      <c r="A131" s="25"/>
      <c r="B131" s="52" t="s">
        <v>307</v>
      </c>
      <c r="C131" s="53" t="s">
        <v>308</v>
      </c>
      <c r="D131" s="54">
        <v>141493835</v>
      </c>
      <c r="E131" s="55">
        <v>0</v>
      </c>
      <c r="F131" s="55">
        <v>0</v>
      </c>
      <c r="G131" s="55">
        <v>0</v>
      </c>
      <c r="H131" s="55">
        <v>0</v>
      </c>
      <c r="I131" s="55">
        <v>141075</v>
      </c>
      <c r="J131" s="55">
        <v>29757430</v>
      </c>
      <c r="K131" s="55">
        <v>138413537</v>
      </c>
      <c r="L131" s="56">
        <v>309805877</v>
      </c>
      <c r="M131" s="57">
        <v>31568339</v>
      </c>
      <c r="N131" s="58">
        <v>0</v>
      </c>
      <c r="O131" s="55">
        <v>0</v>
      </c>
      <c r="P131" s="58">
        <v>0</v>
      </c>
      <c r="Q131" s="58">
        <v>6271577</v>
      </c>
      <c r="R131" s="58"/>
      <c r="S131" s="58">
        <v>269853000</v>
      </c>
      <c r="T131" s="58">
        <v>83061211</v>
      </c>
      <c r="U131" s="56">
        <v>390754127</v>
      </c>
      <c r="V131" s="59">
        <v>53720000</v>
      </c>
    </row>
    <row r="132" spans="1:22" s="10" customFormat="1" ht="12.75" customHeight="1">
      <c r="A132" s="25"/>
      <c r="B132" s="52" t="s">
        <v>309</v>
      </c>
      <c r="C132" s="53" t="s">
        <v>310</v>
      </c>
      <c r="D132" s="54">
        <v>146459736</v>
      </c>
      <c r="E132" s="55">
        <v>78000000</v>
      </c>
      <c r="F132" s="55">
        <v>38000004</v>
      </c>
      <c r="G132" s="55">
        <v>0</v>
      </c>
      <c r="H132" s="55">
        <v>0</v>
      </c>
      <c r="I132" s="55">
        <v>15578988</v>
      </c>
      <c r="J132" s="55">
        <v>7306164</v>
      </c>
      <c r="K132" s="55">
        <v>126685536</v>
      </c>
      <c r="L132" s="56">
        <v>412030428</v>
      </c>
      <c r="M132" s="57">
        <v>94002912</v>
      </c>
      <c r="N132" s="58">
        <v>83500860</v>
      </c>
      <c r="O132" s="55">
        <v>49398468</v>
      </c>
      <c r="P132" s="58">
        <v>25072500</v>
      </c>
      <c r="Q132" s="58">
        <v>16147320</v>
      </c>
      <c r="R132" s="58"/>
      <c r="S132" s="58">
        <v>120315000</v>
      </c>
      <c r="T132" s="58">
        <v>28668012</v>
      </c>
      <c r="U132" s="56">
        <v>417105072</v>
      </c>
      <c r="V132" s="59">
        <v>94204008</v>
      </c>
    </row>
    <row r="133" spans="1:22" s="10" customFormat="1" ht="12.75" customHeight="1">
      <c r="A133" s="25"/>
      <c r="B133" s="52" t="s">
        <v>311</v>
      </c>
      <c r="C133" s="53" t="s">
        <v>312</v>
      </c>
      <c r="D133" s="54">
        <v>223066591</v>
      </c>
      <c r="E133" s="55">
        <v>124744754</v>
      </c>
      <c r="F133" s="55">
        <v>12567097</v>
      </c>
      <c r="G133" s="55">
        <v>0</v>
      </c>
      <c r="H133" s="55">
        <v>0</v>
      </c>
      <c r="I133" s="55">
        <v>18492487</v>
      </c>
      <c r="J133" s="55">
        <v>8260725</v>
      </c>
      <c r="K133" s="55">
        <v>203953683</v>
      </c>
      <c r="L133" s="56">
        <v>591085337</v>
      </c>
      <c r="M133" s="57">
        <v>64790000</v>
      </c>
      <c r="N133" s="58">
        <v>208267265</v>
      </c>
      <c r="O133" s="55">
        <v>47461905</v>
      </c>
      <c r="P133" s="58">
        <v>22900931</v>
      </c>
      <c r="Q133" s="58">
        <v>19408625</v>
      </c>
      <c r="R133" s="58"/>
      <c r="S133" s="58">
        <v>169761149</v>
      </c>
      <c r="T133" s="58">
        <v>60825807</v>
      </c>
      <c r="U133" s="56">
        <v>593415682</v>
      </c>
      <c r="V133" s="59">
        <v>86381850</v>
      </c>
    </row>
    <row r="134" spans="1:22" s="10" customFormat="1" ht="12.75" customHeight="1">
      <c r="A134" s="25"/>
      <c r="B134" s="52" t="s">
        <v>313</v>
      </c>
      <c r="C134" s="53" t="s">
        <v>314</v>
      </c>
      <c r="D134" s="54">
        <v>152388168</v>
      </c>
      <c r="E134" s="55">
        <v>118910004</v>
      </c>
      <c r="F134" s="55">
        <v>12600000</v>
      </c>
      <c r="G134" s="55">
        <v>0</v>
      </c>
      <c r="H134" s="55">
        <v>0</v>
      </c>
      <c r="I134" s="55">
        <v>12600000</v>
      </c>
      <c r="J134" s="55">
        <v>10349916</v>
      </c>
      <c r="K134" s="55">
        <v>117378840</v>
      </c>
      <c r="L134" s="56">
        <v>424226928</v>
      </c>
      <c r="M134" s="57">
        <v>94479240</v>
      </c>
      <c r="N134" s="58">
        <v>147927516</v>
      </c>
      <c r="O134" s="55">
        <v>32059656</v>
      </c>
      <c r="P134" s="58">
        <v>17904972</v>
      </c>
      <c r="Q134" s="58">
        <v>8765400</v>
      </c>
      <c r="R134" s="58"/>
      <c r="S134" s="58">
        <v>103273992</v>
      </c>
      <c r="T134" s="58">
        <v>41787180</v>
      </c>
      <c r="U134" s="56">
        <v>446197956</v>
      </c>
      <c r="V134" s="59">
        <v>77494992</v>
      </c>
    </row>
    <row r="135" spans="1:22" s="10" customFormat="1" ht="12.75" customHeight="1">
      <c r="A135" s="25"/>
      <c r="B135" s="52" t="s">
        <v>315</v>
      </c>
      <c r="C135" s="53" t="s">
        <v>316</v>
      </c>
      <c r="D135" s="54">
        <v>401916374</v>
      </c>
      <c r="E135" s="55">
        <v>242856375</v>
      </c>
      <c r="F135" s="55">
        <v>26255573</v>
      </c>
      <c r="G135" s="55">
        <v>0</v>
      </c>
      <c r="H135" s="55">
        <v>0</v>
      </c>
      <c r="I135" s="55">
        <v>2685720</v>
      </c>
      <c r="J135" s="55">
        <v>55000000</v>
      </c>
      <c r="K135" s="55">
        <v>302629541</v>
      </c>
      <c r="L135" s="56">
        <v>1031343583</v>
      </c>
      <c r="M135" s="57">
        <v>82366781</v>
      </c>
      <c r="N135" s="58">
        <v>273986924</v>
      </c>
      <c r="O135" s="55">
        <v>119399596</v>
      </c>
      <c r="P135" s="58">
        <v>18464058</v>
      </c>
      <c r="Q135" s="58">
        <v>17563866</v>
      </c>
      <c r="R135" s="58"/>
      <c r="S135" s="58">
        <v>482723130</v>
      </c>
      <c r="T135" s="58">
        <v>85801987</v>
      </c>
      <c r="U135" s="56">
        <v>1080306342</v>
      </c>
      <c r="V135" s="59">
        <v>283843700</v>
      </c>
    </row>
    <row r="136" spans="1:22" s="10" customFormat="1" ht="12.75" customHeight="1">
      <c r="A136" s="25"/>
      <c r="B136" s="60" t="s">
        <v>317</v>
      </c>
      <c r="C136" s="53" t="s">
        <v>318</v>
      </c>
      <c r="D136" s="54">
        <v>253303116</v>
      </c>
      <c r="E136" s="55">
        <v>182007996</v>
      </c>
      <c r="F136" s="55">
        <v>18417444</v>
      </c>
      <c r="G136" s="55">
        <v>0</v>
      </c>
      <c r="H136" s="55">
        <v>0</v>
      </c>
      <c r="I136" s="55">
        <v>61557624</v>
      </c>
      <c r="J136" s="55">
        <v>28595184</v>
      </c>
      <c r="K136" s="55">
        <v>182471616</v>
      </c>
      <c r="L136" s="56">
        <v>726352980</v>
      </c>
      <c r="M136" s="57">
        <v>142532256</v>
      </c>
      <c r="N136" s="58">
        <v>263150916</v>
      </c>
      <c r="O136" s="55">
        <v>76294596</v>
      </c>
      <c r="P136" s="58">
        <v>31328484</v>
      </c>
      <c r="Q136" s="58">
        <v>22010124</v>
      </c>
      <c r="R136" s="58"/>
      <c r="S136" s="58">
        <v>123438840</v>
      </c>
      <c r="T136" s="58">
        <v>70108104</v>
      </c>
      <c r="U136" s="56">
        <v>728863320</v>
      </c>
      <c r="V136" s="59">
        <v>70401144</v>
      </c>
    </row>
    <row r="137" spans="1:22" s="10" customFormat="1" ht="12.75" customHeight="1">
      <c r="A137" s="25"/>
      <c r="B137" s="52" t="s">
        <v>319</v>
      </c>
      <c r="C137" s="53" t="s">
        <v>320</v>
      </c>
      <c r="D137" s="54">
        <v>113180006</v>
      </c>
      <c r="E137" s="55">
        <v>42000000</v>
      </c>
      <c r="F137" s="55">
        <v>0</v>
      </c>
      <c r="G137" s="55">
        <v>0</v>
      </c>
      <c r="H137" s="55">
        <v>0</v>
      </c>
      <c r="I137" s="55">
        <v>40505</v>
      </c>
      <c r="J137" s="55">
        <v>13986959</v>
      </c>
      <c r="K137" s="55">
        <v>139322466</v>
      </c>
      <c r="L137" s="56">
        <v>308529936</v>
      </c>
      <c r="M137" s="57">
        <v>39126263</v>
      </c>
      <c r="N137" s="58">
        <v>63835593</v>
      </c>
      <c r="O137" s="55">
        <v>0</v>
      </c>
      <c r="P137" s="58">
        <v>0</v>
      </c>
      <c r="Q137" s="58">
        <v>5002583</v>
      </c>
      <c r="R137" s="58"/>
      <c r="S137" s="58">
        <v>163620000</v>
      </c>
      <c r="T137" s="58">
        <v>18857143</v>
      </c>
      <c r="U137" s="56">
        <v>290441582</v>
      </c>
      <c r="V137" s="59">
        <v>33238000</v>
      </c>
    </row>
    <row r="138" spans="1:22" s="10" customFormat="1" ht="12.75" customHeight="1">
      <c r="A138" s="25"/>
      <c r="B138" s="52" t="s">
        <v>321</v>
      </c>
      <c r="C138" s="53" t="s">
        <v>322</v>
      </c>
      <c r="D138" s="54">
        <v>196273728</v>
      </c>
      <c r="E138" s="55">
        <v>94047003</v>
      </c>
      <c r="F138" s="55">
        <v>0</v>
      </c>
      <c r="G138" s="55">
        <v>0</v>
      </c>
      <c r="H138" s="55">
        <v>0</v>
      </c>
      <c r="I138" s="55">
        <v>1183666</v>
      </c>
      <c r="J138" s="55">
        <v>40462668</v>
      </c>
      <c r="K138" s="55">
        <v>180481727</v>
      </c>
      <c r="L138" s="56">
        <v>512448792</v>
      </c>
      <c r="M138" s="57">
        <v>38344704</v>
      </c>
      <c r="N138" s="58">
        <v>101944872</v>
      </c>
      <c r="O138" s="55">
        <v>0</v>
      </c>
      <c r="P138" s="58">
        <v>0</v>
      </c>
      <c r="Q138" s="58">
        <v>8928192</v>
      </c>
      <c r="R138" s="58"/>
      <c r="S138" s="58">
        <v>293916001</v>
      </c>
      <c r="T138" s="58">
        <v>88434235</v>
      </c>
      <c r="U138" s="56">
        <v>531568004</v>
      </c>
      <c r="V138" s="59">
        <v>74561000</v>
      </c>
    </row>
    <row r="139" spans="1:22" s="10" customFormat="1" ht="12.75" customHeight="1">
      <c r="A139" s="25"/>
      <c r="B139" s="52" t="s">
        <v>323</v>
      </c>
      <c r="C139" s="53" t="s">
        <v>324</v>
      </c>
      <c r="D139" s="54">
        <v>108309601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39101845</v>
      </c>
      <c r="K139" s="55">
        <v>170568191</v>
      </c>
      <c r="L139" s="56">
        <v>317979637</v>
      </c>
      <c r="M139" s="57">
        <v>43378419</v>
      </c>
      <c r="N139" s="58">
        <v>0</v>
      </c>
      <c r="O139" s="55">
        <v>0</v>
      </c>
      <c r="P139" s="58">
        <v>0</v>
      </c>
      <c r="Q139" s="58">
        <v>0</v>
      </c>
      <c r="R139" s="58"/>
      <c r="S139" s="58">
        <v>288251000</v>
      </c>
      <c r="T139" s="58">
        <v>50758344</v>
      </c>
      <c r="U139" s="56">
        <v>382387763</v>
      </c>
      <c r="V139" s="59">
        <v>61710000</v>
      </c>
    </row>
    <row r="140" spans="1:22" s="10" customFormat="1" ht="12.75" customHeight="1">
      <c r="A140" s="25"/>
      <c r="B140" s="52" t="s">
        <v>325</v>
      </c>
      <c r="C140" s="53" t="s">
        <v>326</v>
      </c>
      <c r="D140" s="54">
        <v>236366174</v>
      </c>
      <c r="E140" s="55">
        <v>0</v>
      </c>
      <c r="F140" s="55">
        <v>0</v>
      </c>
      <c r="G140" s="55">
        <v>0</v>
      </c>
      <c r="H140" s="55">
        <v>0</v>
      </c>
      <c r="I140" s="55">
        <v>954967</v>
      </c>
      <c r="J140" s="55">
        <v>41688529</v>
      </c>
      <c r="K140" s="55">
        <v>328075216</v>
      </c>
      <c r="L140" s="56">
        <v>607084886</v>
      </c>
      <c r="M140" s="57">
        <v>121787199</v>
      </c>
      <c r="N140" s="58">
        <v>0</v>
      </c>
      <c r="O140" s="55">
        <v>0</v>
      </c>
      <c r="P140" s="58">
        <v>0</v>
      </c>
      <c r="Q140" s="58">
        <v>25921465</v>
      </c>
      <c r="R140" s="58"/>
      <c r="S140" s="58">
        <v>456109000</v>
      </c>
      <c r="T140" s="58">
        <v>74388623</v>
      </c>
      <c r="U140" s="56">
        <v>678206287</v>
      </c>
      <c r="V140" s="59">
        <v>83797000</v>
      </c>
    </row>
    <row r="141" spans="1:22" s="10" customFormat="1" ht="12.75" customHeight="1">
      <c r="A141" s="25"/>
      <c r="B141" s="52" t="s">
        <v>327</v>
      </c>
      <c r="C141" s="53" t="s">
        <v>328</v>
      </c>
      <c r="D141" s="54">
        <v>199114767</v>
      </c>
      <c r="E141" s="55">
        <v>94545219</v>
      </c>
      <c r="F141" s="55">
        <v>81032</v>
      </c>
      <c r="G141" s="55">
        <v>0</v>
      </c>
      <c r="H141" s="55">
        <v>0</v>
      </c>
      <c r="I141" s="55">
        <v>0</v>
      </c>
      <c r="J141" s="55">
        <v>56658443</v>
      </c>
      <c r="K141" s="55">
        <v>198424281</v>
      </c>
      <c r="L141" s="56">
        <v>548823742</v>
      </c>
      <c r="M141" s="57">
        <v>99663775</v>
      </c>
      <c r="N141" s="58">
        <v>37834495</v>
      </c>
      <c r="O141" s="55">
        <v>45586628</v>
      </c>
      <c r="P141" s="58">
        <v>12194228</v>
      </c>
      <c r="Q141" s="58">
        <v>10447969</v>
      </c>
      <c r="R141" s="58"/>
      <c r="S141" s="58">
        <v>329123226</v>
      </c>
      <c r="T141" s="58">
        <v>13796159</v>
      </c>
      <c r="U141" s="56">
        <v>548646480</v>
      </c>
      <c r="V141" s="59">
        <v>426262000</v>
      </c>
    </row>
    <row r="142" spans="1:22" s="10" customFormat="1" ht="12.75" customHeight="1">
      <c r="A142" s="25"/>
      <c r="B142" s="52" t="s">
        <v>329</v>
      </c>
      <c r="C142" s="53" t="s">
        <v>330</v>
      </c>
      <c r="D142" s="54">
        <v>244016348</v>
      </c>
      <c r="E142" s="55">
        <v>270147795</v>
      </c>
      <c r="F142" s="55">
        <v>31799950</v>
      </c>
      <c r="G142" s="55">
        <v>0</v>
      </c>
      <c r="H142" s="55">
        <v>0</v>
      </c>
      <c r="I142" s="55">
        <v>0</v>
      </c>
      <c r="J142" s="55">
        <v>38141522</v>
      </c>
      <c r="K142" s="55">
        <v>284163785</v>
      </c>
      <c r="L142" s="56">
        <v>868269400</v>
      </c>
      <c r="M142" s="57">
        <v>124695355</v>
      </c>
      <c r="N142" s="58">
        <v>248721199</v>
      </c>
      <c r="O142" s="55">
        <v>60071165</v>
      </c>
      <c r="P142" s="58">
        <v>30882496</v>
      </c>
      <c r="Q142" s="58">
        <v>26026066</v>
      </c>
      <c r="R142" s="58"/>
      <c r="S142" s="58">
        <v>226710300</v>
      </c>
      <c r="T142" s="58">
        <v>66820478</v>
      </c>
      <c r="U142" s="56">
        <v>783927059</v>
      </c>
      <c r="V142" s="59">
        <v>144747700</v>
      </c>
    </row>
    <row r="143" spans="1:22" s="10" customFormat="1" ht="12.75" customHeight="1">
      <c r="A143" s="25"/>
      <c r="B143" s="52" t="s">
        <v>331</v>
      </c>
      <c r="C143" s="53" t="s">
        <v>332</v>
      </c>
      <c r="D143" s="54">
        <v>217828848</v>
      </c>
      <c r="E143" s="55">
        <v>165000000</v>
      </c>
      <c r="F143" s="55">
        <v>0</v>
      </c>
      <c r="G143" s="55">
        <v>0</v>
      </c>
      <c r="H143" s="55">
        <v>0</v>
      </c>
      <c r="I143" s="55">
        <v>9405012</v>
      </c>
      <c r="J143" s="55">
        <v>84000012</v>
      </c>
      <c r="K143" s="55">
        <v>286746168</v>
      </c>
      <c r="L143" s="56">
        <v>762980040</v>
      </c>
      <c r="M143" s="57">
        <v>69800760</v>
      </c>
      <c r="N143" s="58">
        <v>169270140</v>
      </c>
      <c r="O143" s="55">
        <v>30140820</v>
      </c>
      <c r="P143" s="58">
        <v>21282156</v>
      </c>
      <c r="Q143" s="58">
        <v>15648984</v>
      </c>
      <c r="R143" s="58"/>
      <c r="S143" s="58">
        <v>265326348</v>
      </c>
      <c r="T143" s="58">
        <v>87980004</v>
      </c>
      <c r="U143" s="56">
        <v>659449212</v>
      </c>
      <c r="V143" s="59">
        <v>155356656</v>
      </c>
    </row>
    <row r="144" spans="1:22" s="10" customFormat="1" ht="12.75" customHeight="1">
      <c r="A144" s="25"/>
      <c r="B144" s="52" t="s">
        <v>333</v>
      </c>
      <c r="C144" s="53" t="s">
        <v>334</v>
      </c>
      <c r="D144" s="54">
        <v>106802000</v>
      </c>
      <c r="E144" s="55">
        <v>74151262</v>
      </c>
      <c r="F144" s="55">
        <v>17989382</v>
      </c>
      <c r="G144" s="55">
        <v>0</v>
      </c>
      <c r="H144" s="55">
        <v>0</v>
      </c>
      <c r="I144" s="55">
        <v>0</v>
      </c>
      <c r="J144" s="55">
        <v>77855838</v>
      </c>
      <c r="K144" s="55">
        <v>147547661</v>
      </c>
      <c r="L144" s="56">
        <v>424346143</v>
      </c>
      <c r="M144" s="57">
        <v>65618242</v>
      </c>
      <c r="N144" s="58">
        <v>67574006</v>
      </c>
      <c r="O144" s="55">
        <v>26393225</v>
      </c>
      <c r="P144" s="58">
        <v>14734214</v>
      </c>
      <c r="Q144" s="58">
        <v>7769937</v>
      </c>
      <c r="R144" s="58"/>
      <c r="S144" s="58">
        <v>133432450</v>
      </c>
      <c r="T144" s="58">
        <v>58501884</v>
      </c>
      <c r="U144" s="56">
        <v>374023958</v>
      </c>
      <c r="V144" s="59">
        <v>54955550</v>
      </c>
    </row>
    <row r="145" spans="1:22" s="10" customFormat="1" ht="12.75" customHeight="1">
      <c r="A145" s="25"/>
      <c r="B145" s="52" t="s">
        <v>335</v>
      </c>
      <c r="C145" s="53" t="s">
        <v>336</v>
      </c>
      <c r="D145" s="54">
        <v>262151395</v>
      </c>
      <c r="E145" s="55">
        <v>290785212</v>
      </c>
      <c r="F145" s="55">
        <v>79445451</v>
      </c>
      <c r="G145" s="55">
        <v>0</v>
      </c>
      <c r="H145" s="55">
        <v>0</v>
      </c>
      <c r="I145" s="55">
        <v>96229331</v>
      </c>
      <c r="J145" s="55">
        <v>59491952</v>
      </c>
      <c r="K145" s="55">
        <v>270600513</v>
      </c>
      <c r="L145" s="56">
        <v>1058703854</v>
      </c>
      <c r="M145" s="57">
        <v>139335611</v>
      </c>
      <c r="N145" s="58">
        <v>457525620</v>
      </c>
      <c r="O145" s="55">
        <v>99516765</v>
      </c>
      <c r="P145" s="58">
        <v>78435407</v>
      </c>
      <c r="Q145" s="58">
        <v>78723015</v>
      </c>
      <c r="R145" s="58"/>
      <c r="S145" s="58">
        <v>154737600</v>
      </c>
      <c r="T145" s="58">
        <v>72559241</v>
      </c>
      <c r="U145" s="56">
        <v>1080833259</v>
      </c>
      <c r="V145" s="59">
        <v>39623400</v>
      </c>
    </row>
    <row r="146" spans="1:22" s="10" customFormat="1" ht="12.75" customHeight="1">
      <c r="A146" s="25"/>
      <c r="B146" s="52" t="s">
        <v>337</v>
      </c>
      <c r="C146" s="53" t="s">
        <v>338</v>
      </c>
      <c r="D146" s="54">
        <v>73737900</v>
      </c>
      <c r="E146" s="55">
        <v>61361016</v>
      </c>
      <c r="F146" s="55">
        <v>7776492</v>
      </c>
      <c r="G146" s="55">
        <v>0</v>
      </c>
      <c r="H146" s="55">
        <v>0</v>
      </c>
      <c r="I146" s="55">
        <v>5304192</v>
      </c>
      <c r="J146" s="55">
        <v>49698732</v>
      </c>
      <c r="K146" s="55">
        <v>96638976</v>
      </c>
      <c r="L146" s="56">
        <v>294517308</v>
      </c>
      <c r="M146" s="57">
        <v>33115332</v>
      </c>
      <c r="N146" s="58">
        <v>62808996</v>
      </c>
      <c r="O146" s="55">
        <v>21949356</v>
      </c>
      <c r="P146" s="58">
        <v>20409324</v>
      </c>
      <c r="Q146" s="58">
        <v>7831836</v>
      </c>
      <c r="R146" s="58"/>
      <c r="S146" s="58">
        <v>86726860</v>
      </c>
      <c r="T146" s="58">
        <v>38615581</v>
      </c>
      <c r="U146" s="56">
        <v>271457285</v>
      </c>
      <c r="V146" s="59">
        <v>79246164</v>
      </c>
    </row>
    <row r="147" spans="1:22" s="10" customFormat="1" ht="12.75" customHeight="1">
      <c r="A147" s="25"/>
      <c r="B147" s="52" t="s">
        <v>75</v>
      </c>
      <c r="C147" s="53" t="s">
        <v>76</v>
      </c>
      <c r="D147" s="54">
        <v>658330728</v>
      </c>
      <c r="E147" s="55">
        <v>547627776</v>
      </c>
      <c r="F147" s="55">
        <v>314572356</v>
      </c>
      <c r="G147" s="55">
        <v>0</v>
      </c>
      <c r="H147" s="55">
        <v>0</v>
      </c>
      <c r="I147" s="55">
        <v>123974904</v>
      </c>
      <c r="J147" s="55">
        <v>194222640</v>
      </c>
      <c r="K147" s="55">
        <v>537972064</v>
      </c>
      <c r="L147" s="56">
        <v>2376700468</v>
      </c>
      <c r="M147" s="57">
        <v>346777380</v>
      </c>
      <c r="N147" s="58">
        <v>610150320</v>
      </c>
      <c r="O147" s="55">
        <v>545933244</v>
      </c>
      <c r="P147" s="58">
        <v>139682700</v>
      </c>
      <c r="Q147" s="58">
        <v>149397288</v>
      </c>
      <c r="R147" s="58"/>
      <c r="S147" s="58">
        <v>385183000</v>
      </c>
      <c r="T147" s="58">
        <v>255788148</v>
      </c>
      <c r="U147" s="56">
        <v>2432912080</v>
      </c>
      <c r="V147" s="59">
        <v>172422004</v>
      </c>
    </row>
    <row r="148" spans="1:22" s="10" customFormat="1" ht="12.75" customHeight="1">
      <c r="A148" s="25"/>
      <c r="B148" s="52" t="s">
        <v>339</v>
      </c>
      <c r="C148" s="53" t="s">
        <v>340</v>
      </c>
      <c r="D148" s="54">
        <v>190150308</v>
      </c>
      <c r="E148" s="55">
        <v>140000004</v>
      </c>
      <c r="F148" s="55">
        <v>60000000</v>
      </c>
      <c r="G148" s="55">
        <v>0</v>
      </c>
      <c r="H148" s="55">
        <v>0</v>
      </c>
      <c r="I148" s="55">
        <v>3000000</v>
      </c>
      <c r="J148" s="55">
        <v>75017616</v>
      </c>
      <c r="K148" s="55">
        <v>181712652</v>
      </c>
      <c r="L148" s="56">
        <v>649880580</v>
      </c>
      <c r="M148" s="57">
        <v>78784094</v>
      </c>
      <c r="N148" s="58">
        <v>216728677</v>
      </c>
      <c r="O148" s="55">
        <v>48470585</v>
      </c>
      <c r="P148" s="58">
        <v>14854698</v>
      </c>
      <c r="Q148" s="58">
        <v>11321346</v>
      </c>
      <c r="R148" s="58"/>
      <c r="S148" s="58">
        <v>120252000</v>
      </c>
      <c r="T148" s="58">
        <v>81459216</v>
      </c>
      <c r="U148" s="56">
        <v>571870616</v>
      </c>
      <c r="V148" s="59">
        <v>24768000</v>
      </c>
    </row>
    <row r="149" spans="1:22" s="10" customFormat="1" ht="12.75" customHeight="1">
      <c r="A149" s="25"/>
      <c r="B149" s="52" t="s">
        <v>77</v>
      </c>
      <c r="C149" s="53" t="s">
        <v>78</v>
      </c>
      <c r="D149" s="54">
        <v>1026897216</v>
      </c>
      <c r="E149" s="55">
        <v>1192605039</v>
      </c>
      <c r="F149" s="55">
        <v>85000000</v>
      </c>
      <c r="G149" s="55">
        <v>0</v>
      </c>
      <c r="H149" s="55">
        <v>0</v>
      </c>
      <c r="I149" s="55">
        <v>363602057</v>
      </c>
      <c r="J149" s="55">
        <v>833069253</v>
      </c>
      <c r="K149" s="55">
        <v>1003088245</v>
      </c>
      <c r="L149" s="56">
        <v>4504261810</v>
      </c>
      <c r="M149" s="57">
        <v>614397644</v>
      </c>
      <c r="N149" s="58">
        <v>1146904135</v>
      </c>
      <c r="O149" s="55">
        <v>508985052</v>
      </c>
      <c r="P149" s="58">
        <v>163644656</v>
      </c>
      <c r="Q149" s="58">
        <v>136951890</v>
      </c>
      <c r="R149" s="58"/>
      <c r="S149" s="58">
        <v>420423886</v>
      </c>
      <c r="T149" s="58">
        <v>437530751</v>
      </c>
      <c r="U149" s="56">
        <v>3428838014</v>
      </c>
      <c r="V149" s="59">
        <v>184189700</v>
      </c>
    </row>
    <row r="150" spans="1:22" s="10" customFormat="1" ht="12.75" customHeight="1">
      <c r="A150" s="25"/>
      <c r="B150" s="52" t="s">
        <v>79</v>
      </c>
      <c r="C150" s="53" t="s">
        <v>80</v>
      </c>
      <c r="D150" s="54">
        <v>658798244</v>
      </c>
      <c r="E150" s="55">
        <v>545237212</v>
      </c>
      <c r="F150" s="55">
        <v>7653377</v>
      </c>
      <c r="G150" s="55">
        <v>0</v>
      </c>
      <c r="H150" s="55">
        <v>0</v>
      </c>
      <c r="I150" s="55">
        <v>50000366</v>
      </c>
      <c r="J150" s="55">
        <v>22177206</v>
      </c>
      <c r="K150" s="55">
        <v>622412812</v>
      </c>
      <c r="L150" s="56">
        <v>1906279217</v>
      </c>
      <c r="M150" s="57">
        <v>418502119</v>
      </c>
      <c r="N150" s="58">
        <v>700278681</v>
      </c>
      <c r="O150" s="55">
        <v>117901550</v>
      </c>
      <c r="P150" s="58">
        <v>78530446</v>
      </c>
      <c r="Q150" s="58">
        <v>84479601</v>
      </c>
      <c r="R150" s="58"/>
      <c r="S150" s="58">
        <v>232278000</v>
      </c>
      <c r="T150" s="58">
        <v>144737968</v>
      </c>
      <c r="U150" s="56">
        <v>1776708365</v>
      </c>
      <c r="V150" s="59">
        <v>125937000</v>
      </c>
    </row>
    <row r="151" spans="1:22" s="10" customFormat="1" ht="12.75" customHeight="1">
      <c r="A151" s="25"/>
      <c r="B151" s="52" t="s">
        <v>341</v>
      </c>
      <c r="C151" s="53" t="s">
        <v>342</v>
      </c>
      <c r="D151" s="54">
        <v>106443492</v>
      </c>
      <c r="E151" s="55">
        <v>59434428</v>
      </c>
      <c r="F151" s="55">
        <v>0</v>
      </c>
      <c r="G151" s="55">
        <v>0</v>
      </c>
      <c r="H151" s="55">
        <v>0</v>
      </c>
      <c r="I151" s="55">
        <v>4080000</v>
      </c>
      <c r="J151" s="55">
        <v>65844996</v>
      </c>
      <c r="K151" s="55">
        <v>118540912</v>
      </c>
      <c r="L151" s="56">
        <v>354343828</v>
      </c>
      <c r="M151" s="57">
        <v>63433824</v>
      </c>
      <c r="N151" s="58">
        <v>95747879</v>
      </c>
      <c r="O151" s="55">
        <v>21348106</v>
      </c>
      <c r="P151" s="58">
        <v>13710936</v>
      </c>
      <c r="Q151" s="58">
        <v>13432380</v>
      </c>
      <c r="R151" s="58"/>
      <c r="S151" s="58">
        <v>73995060</v>
      </c>
      <c r="T151" s="58">
        <v>40393442</v>
      </c>
      <c r="U151" s="56">
        <v>322061627</v>
      </c>
      <c r="V151" s="59">
        <v>64782300</v>
      </c>
    </row>
    <row r="152" spans="1:22" s="10" customFormat="1" ht="12.75" customHeight="1">
      <c r="A152" s="25"/>
      <c r="B152" s="52" t="s">
        <v>343</v>
      </c>
      <c r="C152" s="53" t="s">
        <v>344</v>
      </c>
      <c r="D152" s="54">
        <v>187975339</v>
      </c>
      <c r="E152" s="55">
        <v>0</v>
      </c>
      <c r="F152" s="55">
        <v>144192175</v>
      </c>
      <c r="G152" s="55">
        <v>0</v>
      </c>
      <c r="H152" s="55">
        <v>0</v>
      </c>
      <c r="I152" s="55">
        <v>1300000</v>
      </c>
      <c r="J152" s="55">
        <v>204688565</v>
      </c>
      <c r="K152" s="55">
        <v>241414645</v>
      </c>
      <c r="L152" s="56">
        <v>779570724</v>
      </c>
      <c r="M152" s="57">
        <v>52059177</v>
      </c>
      <c r="N152" s="58">
        <v>0</v>
      </c>
      <c r="O152" s="55">
        <v>79762839</v>
      </c>
      <c r="P152" s="58">
        <v>1288384</v>
      </c>
      <c r="Q152" s="58">
        <v>31629157</v>
      </c>
      <c r="R152" s="58"/>
      <c r="S152" s="58">
        <v>447880750</v>
      </c>
      <c r="T152" s="58">
        <v>76187276</v>
      </c>
      <c r="U152" s="56">
        <v>688807583</v>
      </c>
      <c r="V152" s="59">
        <v>170446250</v>
      </c>
    </row>
    <row r="153" spans="1:22" s="10" customFormat="1" ht="12.75" customHeight="1">
      <c r="A153" s="25"/>
      <c r="B153" s="52" t="s">
        <v>345</v>
      </c>
      <c r="C153" s="53" t="s">
        <v>346</v>
      </c>
      <c r="D153" s="54">
        <v>259123977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50000000</v>
      </c>
      <c r="K153" s="55">
        <v>333925208</v>
      </c>
      <c r="L153" s="56">
        <v>643049185</v>
      </c>
      <c r="M153" s="57">
        <v>40000000</v>
      </c>
      <c r="N153" s="58">
        <v>0</v>
      </c>
      <c r="O153" s="55">
        <v>81000000</v>
      </c>
      <c r="P153" s="58">
        <v>9000000</v>
      </c>
      <c r="Q153" s="58">
        <v>6300000</v>
      </c>
      <c r="R153" s="58"/>
      <c r="S153" s="58">
        <v>414335537</v>
      </c>
      <c r="T153" s="58">
        <v>40684000</v>
      </c>
      <c r="U153" s="56">
        <v>591319537</v>
      </c>
      <c r="V153" s="59">
        <v>151745000</v>
      </c>
    </row>
    <row r="154" spans="1:22" s="10" customFormat="1" ht="12.75" customHeight="1">
      <c r="A154" s="25"/>
      <c r="B154" s="52" t="s">
        <v>347</v>
      </c>
      <c r="C154" s="53" t="s">
        <v>348</v>
      </c>
      <c r="D154" s="54">
        <v>217366248</v>
      </c>
      <c r="E154" s="55">
        <v>140000004</v>
      </c>
      <c r="F154" s="55">
        <v>0</v>
      </c>
      <c r="G154" s="55">
        <v>0</v>
      </c>
      <c r="H154" s="55">
        <v>0</v>
      </c>
      <c r="I154" s="55">
        <v>15000000</v>
      </c>
      <c r="J154" s="55">
        <v>22500024</v>
      </c>
      <c r="K154" s="55">
        <v>162616416</v>
      </c>
      <c r="L154" s="56">
        <v>557482692</v>
      </c>
      <c r="M154" s="57">
        <v>93093000</v>
      </c>
      <c r="N154" s="58">
        <v>172873056</v>
      </c>
      <c r="O154" s="55">
        <v>55644228</v>
      </c>
      <c r="P154" s="58">
        <v>16085784</v>
      </c>
      <c r="Q154" s="58">
        <v>16935852</v>
      </c>
      <c r="R154" s="58"/>
      <c r="S154" s="58">
        <v>162351000</v>
      </c>
      <c r="T154" s="58">
        <v>44379072</v>
      </c>
      <c r="U154" s="56">
        <v>561361992</v>
      </c>
      <c r="V154" s="59">
        <v>64076004</v>
      </c>
    </row>
    <row r="155" spans="1:22" s="10" customFormat="1" ht="12.75" customHeight="1">
      <c r="A155" s="25"/>
      <c r="B155" s="52" t="s">
        <v>349</v>
      </c>
      <c r="C155" s="53" t="s">
        <v>350</v>
      </c>
      <c r="D155" s="54">
        <v>435868256</v>
      </c>
      <c r="E155" s="55">
        <v>92076924</v>
      </c>
      <c r="F155" s="55">
        <v>1886648</v>
      </c>
      <c r="G155" s="55">
        <v>0</v>
      </c>
      <c r="H155" s="55">
        <v>0</v>
      </c>
      <c r="I155" s="55">
        <v>516834</v>
      </c>
      <c r="J155" s="55">
        <v>22754689</v>
      </c>
      <c r="K155" s="55">
        <v>472311975</v>
      </c>
      <c r="L155" s="56">
        <v>1025415326</v>
      </c>
      <c r="M155" s="57">
        <v>105073250</v>
      </c>
      <c r="N155" s="58">
        <v>127584012</v>
      </c>
      <c r="O155" s="55">
        <v>27013480</v>
      </c>
      <c r="P155" s="58">
        <v>5287799</v>
      </c>
      <c r="Q155" s="58">
        <v>9850659</v>
      </c>
      <c r="R155" s="58"/>
      <c r="S155" s="58">
        <v>649409863</v>
      </c>
      <c r="T155" s="58">
        <v>68180278</v>
      </c>
      <c r="U155" s="56">
        <v>992399341</v>
      </c>
      <c r="V155" s="59">
        <v>238469388</v>
      </c>
    </row>
    <row r="156" spans="1:22" s="10" customFormat="1" ht="12.75" customHeight="1">
      <c r="A156" s="25"/>
      <c r="B156" s="52" t="s">
        <v>351</v>
      </c>
      <c r="C156" s="53" t="s">
        <v>352</v>
      </c>
      <c r="D156" s="54">
        <v>624290058</v>
      </c>
      <c r="E156" s="55">
        <v>0</v>
      </c>
      <c r="F156" s="55">
        <v>23000000</v>
      </c>
      <c r="G156" s="55">
        <v>0</v>
      </c>
      <c r="H156" s="55">
        <v>0</v>
      </c>
      <c r="I156" s="55">
        <v>23838000</v>
      </c>
      <c r="J156" s="55">
        <v>108900000</v>
      </c>
      <c r="K156" s="55">
        <v>603718780</v>
      </c>
      <c r="L156" s="56">
        <v>1383746838</v>
      </c>
      <c r="M156" s="57">
        <v>273457888</v>
      </c>
      <c r="N156" s="58">
        <v>0</v>
      </c>
      <c r="O156" s="55">
        <v>59220470</v>
      </c>
      <c r="P156" s="58">
        <v>5138700</v>
      </c>
      <c r="Q156" s="58">
        <v>9379650</v>
      </c>
      <c r="R156" s="58"/>
      <c r="S156" s="58">
        <v>1025986000</v>
      </c>
      <c r="T156" s="58">
        <v>197016888</v>
      </c>
      <c r="U156" s="56">
        <v>1570199596</v>
      </c>
      <c r="V156" s="59">
        <v>474379000</v>
      </c>
    </row>
    <row r="157" spans="1:22" s="10" customFormat="1" ht="12.75" customHeight="1">
      <c r="A157" s="25"/>
      <c r="B157" s="60" t="s">
        <v>81</v>
      </c>
      <c r="C157" s="53" t="s">
        <v>82</v>
      </c>
      <c r="D157" s="54">
        <v>1150228341</v>
      </c>
      <c r="E157" s="55">
        <v>813791132</v>
      </c>
      <c r="F157" s="55">
        <v>49346325</v>
      </c>
      <c r="G157" s="55">
        <v>0</v>
      </c>
      <c r="H157" s="55">
        <v>0</v>
      </c>
      <c r="I157" s="55">
        <v>27978354</v>
      </c>
      <c r="J157" s="55">
        <v>430287840</v>
      </c>
      <c r="K157" s="55">
        <v>1147021344</v>
      </c>
      <c r="L157" s="56">
        <v>3618653336</v>
      </c>
      <c r="M157" s="57">
        <v>680901599</v>
      </c>
      <c r="N157" s="58">
        <v>1188712238</v>
      </c>
      <c r="O157" s="55">
        <v>118180195</v>
      </c>
      <c r="P157" s="58">
        <v>25255378</v>
      </c>
      <c r="Q157" s="58">
        <v>138389791</v>
      </c>
      <c r="R157" s="58"/>
      <c r="S157" s="58">
        <v>934350000</v>
      </c>
      <c r="T157" s="58">
        <v>127703170</v>
      </c>
      <c r="U157" s="56">
        <v>3213492371</v>
      </c>
      <c r="V157" s="59">
        <v>368087000</v>
      </c>
    </row>
    <row r="158" spans="1:22" s="10" customFormat="1" ht="12.75" customHeight="1">
      <c r="A158" s="25"/>
      <c r="B158" s="52" t="s">
        <v>353</v>
      </c>
      <c r="C158" s="53" t="s">
        <v>354</v>
      </c>
      <c r="D158" s="54">
        <v>32573216</v>
      </c>
      <c r="E158" s="55">
        <v>16323100</v>
      </c>
      <c r="F158" s="55">
        <v>990000</v>
      </c>
      <c r="G158" s="55">
        <v>0</v>
      </c>
      <c r="H158" s="55">
        <v>0</v>
      </c>
      <c r="I158" s="55">
        <v>2450857</v>
      </c>
      <c r="J158" s="55">
        <v>11556558</v>
      </c>
      <c r="K158" s="55">
        <v>23585347</v>
      </c>
      <c r="L158" s="56">
        <v>87479078</v>
      </c>
      <c r="M158" s="57">
        <v>19029390</v>
      </c>
      <c r="N158" s="58">
        <v>14892749</v>
      </c>
      <c r="O158" s="55">
        <v>5131847</v>
      </c>
      <c r="P158" s="58">
        <v>3496621</v>
      </c>
      <c r="Q158" s="58">
        <v>2959886</v>
      </c>
      <c r="R158" s="58"/>
      <c r="S158" s="58">
        <v>22184000</v>
      </c>
      <c r="T158" s="58">
        <v>5936442</v>
      </c>
      <c r="U158" s="56">
        <v>73630935</v>
      </c>
      <c r="V158" s="59">
        <v>17321000</v>
      </c>
    </row>
    <row r="159" spans="1:22" s="10" customFormat="1" ht="12.75" customHeight="1">
      <c r="A159" s="25"/>
      <c r="B159" s="52" t="s">
        <v>355</v>
      </c>
      <c r="C159" s="53" t="s">
        <v>356</v>
      </c>
      <c r="D159" s="54">
        <v>106357602</v>
      </c>
      <c r="E159" s="55">
        <v>80546838</v>
      </c>
      <c r="F159" s="55">
        <v>27600000</v>
      </c>
      <c r="G159" s="55">
        <v>0</v>
      </c>
      <c r="H159" s="55">
        <v>0</v>
      </c>
      <c r="I159" s="55">
        <v>312817</v>
      </c>
      <c r="J159" s="55">
        <v>20483238</v>
      </c>
      <c r="K159" s="55">
        <v>98721106</v>
      </c>
      <c r="L159" s="56">
        <v>334021601</v>
      </c>
      <c r="M159" s="57">
        <v>45289566</v>
      </c>
      <c r="N159" s="58">
        <v>100055713</v>
      </c>
      <c r="O159" s="55">
        <v>39061978</v>
      </c>
      <c r="P159" s="58">
        <v>12711912</v>
      </c>
      <c r="Q159" s="58">
        <v>15303808</v>
      </c>
      <c r="R159" s="58"/>
      <c r="S159" s="58">
        <v>58663696</v>
      </c>
      <c r="T159" s="58">
        <v>13726674</v>
      </c>
      <c r="U159" s="56">
        <v>284813347</v>
      </c>
      <c r="V159" s="59">
        <v>42851304</v>
      </c>
    </row>
    <row r="160" spans="1:22" s="10" customFormat="1" ht="12.75" customHeight="1">
      <c r="A160" s="25"/>
      <c r="B160" s="52" t="s">
        <v>357</v>
      </c>
      <c r="C160" s="53" t="s">
        <v>358</v>
      </c>
      <c r="D160" s="54">
        <v>28388905</v>
      </c>
      <c r="E160" s="55">
        <v>11641830</v>
      </c>
      <c r="F160" s="55">
        <v>255747</v>
      </c>
      <c r="G160" s="55">
        <v>0</v>
      </c>
      <c r="H160" s="55">
        <v>0</v>
      </c>
      <c r="I160" s="55">
        <v>1454876</v>
      </c>
      <c r="J160" s="55">
        <v>6848750</v>
      </c>
      <c r="K160" s="55">
        <v>25248593</v>
      </c>
      <c r="L160" s="56">
        <v>73838701</v>
      </c>
      <c r="M160" s="57">
        <v>11788157</v>
      </c>
      <c r="N160" s="58">
        <v>10118265</v>
      </c>
      <c r="O160" s="55">
        <v>4587852</v>
      </c>
      <c r="P160" s="58">
        <v>1900530</v>
      </c>
      <c r="Q160" s="58">
        <v>1845393</v>
      </c>
      <c r="R160" s="58"/>
      <c r="S160" s="58">
        <v>30079000</v>
      </c>
      <c r="T160" s="58">
        <v>6808814</v>
      </c>
      <c r="U160" s="56">
        <v>67128011</v>
      </c>
      <c r="V160" s="59">
        <v>19534000</v>
      </c>
    </row>
    <row r="161" spans="1:22" s="10" customFormat="1" ht="12.75" customHeight="1">
      <c r="A161" s="25"/>
      <c r="B161" s="52" t="s">
        <v>359</v>
      </c>
      <c r="C161" s="53" t="s">
        <v>360</v>
      </c>
      <c r="D161" s="54">
        <v>47379831</v>
      </c>
      <c r="E161" s="55">
        <v>27355558</v>
      </c>
      <c r="F161" s="55">
        <v>0</v>
      </c>
      <c r="G161" s="55">
        <v>0</v>
      </c>
      <c r="H161" s="55">
        <v>0</v>
      </c>
      <c r="I161" s="55">
        <v>2402843</v>
      </c>
      <c r="J161" s="55">
        <v>10903660</v>
      </c>
      <c r="K161" s="55">
        <v>34493461</v>
      </c>
      <c r="L161" s="56">
        <v>122535353</v>
      </c>
      <c r="M161" s="57">
        <v>15511660</v>
      </c>
      <c r="N161" s="58">
        <v>26949060</v>
      </c>
      <c r="O161" s="55">
        <v>13560618</v>
      </c>
      <c r="P161" s="58">
        <v>7491583</v>
      </c>
      <c r="Q161" s="58">
        <v>8463146</v>
      </c>
      <c r="R161" s="58"/>
      <c r="S161" s="58">
        <v>31175000</v>
      </c>
      <c r="T161" s="58">
        <v>3104050</v>
      </c>
      <c r="U161" s="56">
        <v>106255117</v>
      </c>
      <c r="V161" s="59">
        <v>66326000</v>
      </c>
    </row>
    <row r="162" spans="1:22" s="10" customFormat="1" ht="12.75" customHeight="1">
      <c r="A162" s="25"/>
      <c r="B162" s="52" t="s">
        <v>361</v>
      </c>
      <c r="C162" s="53" t="s">
        <v>362</v>
      </c>
      <c r="D162" s="54">
        <v>29731917</v>
      </c>
      <c r="E162" s="55">
        <v>10800000</v>
      </c>
      <c r="F162" s="55">
        <v>0</v>
      </c>
      <c r="G162" s="55">
        <v>0</v>
      </c>
      <c r="H162" s="55">
        <v>0</v>
      </c>
      <c r="I162" s="55">
        <v>134000</v>
      </c>
      <c r="J162" s="55">
        <v>3739000</v>
      </c>
      <c r="K162" s="55">
        <v>25581124</v>
      </c>
      <c r="L162" s="56">
        <v>69986041</v>
      </c>
      <c r="M162" s="57">
        <v>7468000</v>
      </c>
      <c r="N162" s="58">
        <v>12124000</v>
      </c>
      <c r="O162" s="55">
        <v>3563700</v>
      </c>
      <c r="P162" s="58">
        <v>3367000</v>
      </c>
      <c r="Q162" s="58">
        <v>2539100</v>
      </c>
      <c r="R162" s="58"/>
      <c r="S162" s="58">
        <v>30001000</v>
      </c>
      <c r="T162" s="58">
        <v>4233002</v>
      </c>
      <c r="U162" s="56">
        <v>63295802</v>
      </c>
      <c r="V162" s="59">
        <v>0</v>
      </c>
    </row>
    <row r="163" spans="1:22" s="10" customFormat="1" ht="12.75" customHeight="1">
      <c r="A163" s="25"/>
      <c r="B163" s="52" t="s">
        <v>363</v>
      </c>
      <c r="C163" s="53" t="s">
        <v>364</v>
      </c>
      <c r="D163" s="54">
        <v>34110575</v>
      </c>
      <c r="E163" s="55">
        <v>10814480</v>
      </c>
      <c r="F163" s="55">
        <v>4500000</v>
      </c>
      <c r="G163" s="55">
        <v>0</v>
      </c>
      <c r="H163" s="55">
        <v>0</v>
      </c>
      <c r="I163" s="55">
        <v>3326514</v>
      </c>
      <c r="J163" s="55">
        <v>6199473</v>
      </c>
      <c r="K163" s="55">
        <v>20907569</v>
      </c>
      <c r="L163" s="56">
        <v>79858611</v>
      </c>
      <c r="M163" s="57">
        <v>9078790</v>
      </c>
      <c r="N163" s="58">
        <v>10239248</v>
      </c>
      <c r="O163" s="55">
        <v>7736100</v>
      </c>
      <c r="P163" s="58">
        <v>1387280</v>
      </c>
      <c r="Q163" s="58">
        <v>1272968</v>
      </c>
      <c r="R163" s="58"/>
      <c r="S163" s="58">
        <v>25118261</v>
      </c>
      <c r="T163" s="58">
        <v>4684313</v>
      </c>
      <c r="U163" s="56">
        <v>59516960</v>
      </c>
      <c r="V163" s="59">
        <v>6741739</v>
      </c>
    </row>
    <row r="164" spans="1:22" s="10" customFormat="1" ht="12.75" customHeight="1">
      <c r="A164" s="25"/>
      <c r="B164" s="52" t="s">
        <v>365</v>
      </c>
      <c r="C164" s="53" t="s">
        <v>366</v>
      </c>
      <c r="D164" s="54">
        <v>41464080</v>
      </c>
      <c r="E164" s="55">
        <v>19121874</v>
      </c>
      <c r="F164" s="55">
        <v>1538758</v>
      </c>
      <c r="G164" s="55">
        <v>0</v>
      </c>
      <c r="H164" s="55">
        <v>0</v>
      </c>
      <c r="I164" s="55">
        <v>6149907</v>
      </c>
      <c r="J164" s="55">
        <v>37202659</v>
      </c>
      <c r="K164" s="55">
        <v>42716322</v>
      </c>
      <c r="L164" s="56">
        <v>148193600</v>
      </c>
      <c r="M164" s="57">
        <v>23130609</v>
      </c>
      <c r="N164" s="58">
        <v>18115461</v>
      </c>
      <c r="O164" s="55">
        <v>5034648</v>
      </c>
      <c r="P164" s="58">
        <v>4792715</v>
      </c>
      <c r="Q164" s="58">
        <v>4029266</v>
      </c>
      <c r="R164" s="58"/>
      <c r="S164" s="58">
        <v>41866002</v>
      </c>
      <c r="T164" s="58">
        <v>40515028</v>
      </c>
      <c r="U164" s="56">
        <v>137483729</v>
      </c>
      <c r="V164" s="59">
        <v>24934001</v>
      </c>
    </row>
    <row r="165" spans="1:22" s="10" customFormat="1" ht="12.75" customHeight="1">
      <c r="A165" s="25"/>
      <c r="B165" s="52" t="s">
        <v>367</v>
      </c>
      <c r="C165" s="53" t="s">
        <v>368</v>
      </c>
      <c r="D165" s="54">
        <v>65559582</v>
      </c>
      <c r="E165" s="55">
        <v>32070000</v>
      </c>
      <c r="F165" s="55">
        <v>2065000</v>
      </c>
      <c r="G165" s="55">
        <v>0</v>
      </c>
      <c r="H165" s="55">
        <v>0</v>
      </c>
      <c r="I165" s="55">
        <v>0</v>
      </c>
      <c r="J165" s="55">
        <v>28379000</v>
      </c>
      <c r="K165" s="55">
        <v>67968536</v>
      </c>
      <c r="L165" s="56">
        <v>196042118</v>
      </c>
      <c r="M165" s="57">
        <v>17347747</v>
      </c>
      <c r="N165" s="58">
        <v>35659416</v>
      </c>
      <c r="O165" s="55">
        <v>11927000</v>
      </c>
      <c r="P165" s="58">
        <v>14335902</v>
      </c>
      <c r="Q165" s="58">
        <v>7505745</v>
      </c>
      <c r="R165" s="58"/>
      <c r="S165" s="58">
        <v>66652150</v>
      </c>
      <c r="T165" s="58">
        <v>47093588</v>
      </c>
      <c r="U165" s="56">
        <v>200521548</v>
      </c>
      <c r="V165" s="59">
        <v>14381000</v>
      </c>
    </row>
    <row r="166" spans="1:22" s="10" customFormat="1" ht="12.75" customHeight="1">
      <c r="A166" s="25"/>
      <c r="B166" s="52" t="s">
        <v>369</v>
      </c>
      <c r="C166" s="53" t="s">
        <v>370</v>
      </c>
      <c r="D166" s="54">
        <v>94238946</v>
      </c>
      <c r="E166" s="55">
        <v>71643805</v>
      </c>
      <c r="F166" s="55">
        <v>2895192</v>
      </c>
      <c r="G166" s="55">
        <v>0</v>
      </c>
      <c r="H166" s="55">
        <v>0</v>
      </c>
      <c r="I166" s="55">
        <v>2129934</v>
      </c>
      <c r="J166" s="55">
        <v>7754943</v>
      </c>
      <c r="K166" s="55">
        <v>97997814</v>
      </c>
      <c r="L166" s="56">
        <v>276660634</v>
      </c>
      <c r="M166" s="57">
        <v>37566489</v>
      </c>
      <c r="N166" s="58">
        <v>79149392</v>
      </c>
      <c r="O166" s="55">
        <v>36813059</v>
      </c>
      <c r="P166" s="58">
        <v>25463709</v>
      </c>
      <c r="Q166" s="58">
        <v>14257149</v>
      </c>
      <c r="R166" s="58"/>
      <c r="S166" s="58">
        <v>51955000</v>
      </c>
      <c r="T166" s="58">
        <v>43455836</v>
      </c>
      <c r="U166" s="56">
        <v>288660634</v>
      </c>
      <c r="V166" s="59">
        <v>19616000</v>
      </c>
    </row>
    <row r="167" spans="1:22" s="10" customFormat="1" ht="12.75" customHeight="1">
      <c r="A167" s="25"/>
      <c r="B167" s="52" t="s">
        <v>371</v>
      </c>
      <c r="C167" s="53" t="s">
        <v>372</v>
      </c>
      <c r="D167" s="54">
        <v>28734818</v>
      </c>
      <c r="E167" s="55">
        <v>14983439</v>
      </c>
      <c r="F167" s="55">
        <v>0</v>
      </c>
      <c r="G167" s="55">
        <v>0</v>
      </c>
      <c r="H167" s="55">
        <v>0</v>
      </c>
      <c r="I167" s="55">
        <v>1001000</v>
      </c>
      <c r="J167" s="55">
        <v>5500000</v>
      </c>
      <c r="K167" s="55">
        <v>27949633</v>
      </c>
      <c r="L167" s="56">
        <v>78168890</v>
      </c>
      <c r="M167" s="57">
        <v>9084397</v>
      </c>
      <c r="N167" s="58">
        <v>9856321</v>
      </c>
      <c r="O167" s="55">
        <v>2888432</v>
      </c>
      <c r="P167" s="58">
        <v>1346058</v>
      </c>
      <c r="Q167" s="58">
        <v>1458686</v>
      </c>
      <c r="R167" s="58"/>
      <c r="S167" s="58">
        <v>31244001</v>
      </c>
      <c r="T167" s="58">
        <v>22290995</v>
      </c>
      <c r="U167" s="56">
        <v>78168890</v>
      </c>
      <c r="V167" s="59">
        <v>99567000</v>
      </c>
    </row>
    <row r="168" spans="1:22" s="10" customFormat="1" ht="12.75" customHeight="1">
      <c r="A168" s="25"/>
      <c r="B168" s="52" t="s">
        <v>373</v>
      </c>
      <c r="C168" s="53" t="s">
        <v>374</v>
      </c>
      <c r="D168" s="54">
        <v>25231044</v>
      </c>
      <c r="E168" s="55">
        <v>8480000</v>
      </c>
      <c r="F168" s="55">
        <v>220420</v>
      </c>
      <c r="G168" s="55">
        <v>0</v>
      </c>
      <c r="H168" s="55">
        <v>0</v>
      </c>
      <c r="I168" s="55">
        <v>0</v>
      </c>
      <c r="J168" s="55">
        <v>5510378</v>
      </c>
      <c r="K168" s="55">
        <v>24465444</v>
      </c>
      <c r="L168" s="56">
        <v>63907286</v>
      </c>
      <c r="M168" s="57">
        <v>6400066</v>
      </c>
      <c r="N168" s="58">
        <v>7230746</v>
      </c>
      <c r="O168" s="55">
        <v>8816670</v>
      </c>
      <c r="P168" s="58">
        <v>3989650</v>
      </c>
      <c r="Q168" s="58">
        <v>1406908</v>
      </c>
      <c r="R168" s="58"/>
      <c r="S168" s="58">
        <v>31418000</v>
      </c>
      <c r="T168" s="58">
        <v>7128969</v>
      </c>
      <c r="U168" s="56">
        <v>66391009</v>
      </c>
      <c r="V168" s="59">
        <v>18962000</v>
      </c>
    </row>
    <row r="169" spans="1:22" s="10" customFormat="1" ht="12.75" customHeight="1">
      <c r="A169" s="25"/>
      <c r="B169" s="52" t="s">
        <v>375</v>
      </c>
      <c r="C169" s="53" t="s">
        <v>376</v>
      </c>
      <c r="D169" s="54">
        <v>34875779</v>
      </c>
      <c r="E169" s="55">
        <v>9116290</v>
      </c>
      <c r="F169" s="55">
        <v>733071</v>
      </c>
      <c r="G169" s="55">
        <v>0</v>
      </c>
      <c r="H169" s="55">
        <v>0</v>
      </c>
      <c r="I169" s="55">
        <v>1902071</v>
      </c>
      <c r="J169" s="55">
        <v>530263</v>
      </c>
      <c r="K169" s="55">
        <v>22436838</v>
      </c>
      <c r="L169" s="56">
        <v>69594312</v>
      </c>
      <c r="M169" s="57">
        <v>6431769</v>
      </c>
      <c r="N169" s="58">
        <v>16374026</v>
      </c>
      <c r="O169" s="55">
        <v>3256814</v>
      </c>
      <c r="P169" s="58">
        <v>2788181</v>
      </c>
      <c r="Q169" s="58">
        <v>1257993</v>
      </c>
      <c r="R169" s="58"/>
      <c r="S169" s="58">
        <v>35291226</v>
      </c>
      <c r="T169" s="58">
        <v>10727530</v>
      </c>
      <c r="U169" s="56">
        <v>76127539</v>
      </c>
      <c r="V169" s="59">
        <v>27371152</v>
      </c>
    </row>
    <row r="170" spans="1:22" s="10" customFormat="1" ht="12.75" customHeight="1">
      <c r="A170" s="25"/>
      <c r="B170" s="52" t="s">
        <v>377</v>
      </c>
      <c r="C170" s="53" t="s">
        <v>378</v>
      </c>
      <c r="D170" s="54">
        <v>51507500</v>
      </c>
      <c r="E170" s="55">
        <v>21522200</v>
      </c>
      <c r="F170" s="55">
        <v>721700</v>
      </c>
      <c r="G170" s="55">
        <v>0</v>
      </c>
      <c r="H170" s="55">
        <v>0</v>
      </c>
      <c r="I170" s="55">
        <v>9271100</v>
      </c>
      <c r="J170" s="55">
        <v>15590500</v>
      </c>
      <c r="K170" s="55">
        <v>57731300</v>
      </c>
      <c r="L170" s="56">
        <v>156344300</v>
      </c>
      <c r="M170" s="57">
        <v>13935400</v>
      </c>
      <c r="N170" s="58">
        <v>20196700</v>
      </c>
      <c r="O170" s="55">
        <v>13186900</v>
      </c>
      <c r="P170" s="58">
        <v>5037100</v>
      </c>
      <c r="Q170" s="58">
        <v>2073700</v>
      </c>
      <c r="R170" s="58"/>
      <c r="S170" s="58">
        <v>40556700</v>
      </c>
      <c r="T170" s="58">
        <v>13907000</v>
      </c>
      <c r="U170" s="56">
        <v>108893500</v>
      </c>
      <c r="V170" s="59">
        <v>31594000</v>
      </c>
    </row>
    <row r="171" spans="1:22" s="10" customFormat="1" ht="12.75" customHeight="1">
      <c r="A171" s="25"/>
      <c r="B171" s="52" t="s">
        <v>379</v>
      </c>
      <c r="C171" s="53" t="s">
        <v>380</v>
      </c>
      <c r="D171" s="54">
        <v>77375006</v>
      </c>
      <c r="E171" s="55">
        <v>47590805</v>
      </c>
      <c r="F171" s="55">
        <v>737804</v>
      </c>
      <c r="G171" s="55">
        <v>0</v>
      </c>
      <c r="H171" s="55">
        <v>0</v>
      </c>
      <c r="I171" s="55">
        <v>5831156</v>
      </c>
      <c r="J171" s="55">
        <v>1982669</v>
      </c>
      <c r="K171" s="55">
        <v>51445962</v>
      </c>
      <c r="L171" s="56">
        <v>184963402</v>
      </c>
      <c r="M171" s="57">
        <v>34978727</v>
      </c>
      <c r="N171" s="58">
        <v>43585579</v>
      </c>
      <c r="O171" s="55">
        <v>30888778</v>
      </c>
      <c r="P171" s="58">
        <v>4520935</v>
      </c>
      <c r="Q171" s="58">
        <v>4324578</v>
      </c>
      <c r="R171" s="58"/>
      <c r="S171" s="58">
        <v>57873003</v>
      </c>
      <c r="T171" s="58">
        <v>8839289</v>
      </c>
      <c r="U171" s="56">
        <v>185010889</v>
      </c>
      <c r="V171" s="59">
        <v>5</v>
      </c>
    </row>
    <row r="172" spans="1:22" s="10" customFormat="1" ht="12.75" customHeight="1">
      <c r="A172" s="25"/>
      <c r="B172" s="52" t="s">
        <v>381</v>
      </c>
      <c r="C172" s="53" t="s">
        <v>382</v>
      </c>
      <c r="D172" s="54">
        <v>112963956</v>
      </c>
      <c r="E172" s="55">
        <v>66000000</v>
      </c>
      <c r="F172" s="55">
        <v>7000000</v>
      </c>
      <c r="G172" s="55">
        <v>0</v>
      </c>
      <c r="H172" s="55">
        <v>0</v>
      </c>
      <c r="I172" s="55">
        <v>21647000</v>
      </c>
      <c r="J172" s="55">
        <v>31765986</v>
      </c>
      <c r="K172" s="55">
        <v>50730652</v>
      </c>
      <c r="L172" s="56">
        <v>290107594</v>
      </c>
      <c r="M172" s="57">
        <v>24103868</v>
      </c>
      <c r="N172" s="58">
        <v>79999320</v>
      </c>
      <c r="O172" s="55">
        <v>20818000</v>
      </c>
      <c r="P172" s="58">
        <v>12716954</v>
      </c>
      <c r="Q172" s="58">
        <v>9450900</v>
      </c>
      <c r="R172" s="58"/>
      <c r="S172" s="58">
        <v>97068003</v>
      </c>
      <c r="T172" s="58">
        <v>13168418</v>
      </c>
      <c r="U172" s="56">
        <v>257325463</v>
      </c>
      <c r="V172" s="59">
        <v>27296000</v>
      </c>
    </row>
    <row r="173" spans="1:22" s="10" customFormat="1" ht="12.75" customHeight="1">
      <c r="A173" s="25"/>
      <c r="B173" s="52" t="s">
        <v>383</v>
      </c>
      <c r="C173" s="53" t="s">
        <v>384</v>
      </c>
      <c r="D173" s="54">
        <v>35640336</v>
      </c>
      <c r="E173" s="55">
        <v>0</v>
      </c>
      <c r="F173" s="55">
        <v>1518704</v>
      </c>
      <c r="G173" s="55">
        <v>0</v>
      </c>
      <c r="H173" s="55">
        <v>0</v>
      </c>
      <c r="I173" s="55">
        <v>436939</v>
      </c>
      <c r="J173" s="55">
        <v>6616746</v>
      </c>
      <c r="K173" s="55">
        <v>21088720</v>
      </c>
      <c r="L173" s="56">
        <v>65301445</v>
      </c>
      <c r="M173" s="57">
        <v>10239100</v>
      </c>
      <c r="N173" s="58">
        <v>0</v>
      </c>
      <c r="O173" s="55">
        <v>7279816</v>
      </c>
      <c r="P173" s="58">
        <v>2886788</v>
      </c>
      <c r="Q173" s="58">
        <v>3361701</v>
      </c>
      <c r="R173" s="58"/>
      <c r="S173" s="58">
        <v>31646000</v>
      </c>
      <c r="T173" s="58">
        <v>10710109</v>
      </c>
      <c r="U173" s="56">
        <v>66123514</v>
      </c>
      <c r="V173" s="59">
        <v>22980000</v>
      </c>
    </row>
    <row r="174" spans="1:22" s="10" customFormat="1" ht="12.75" customHeight="1">
      <c r="A174" s="25"/>
      <c r="B174" s="52" t="s">
        <v>385</v>
      </c>
      <c r="C174" s="53" t="s">
        <v>386</v>
      </c>
      <c r="D174" s="54">
        <v>94214997</v>
      </c>
      <c r="E174" s="55">
        <v>47999576</v>
      </c>
      <c r="F174" s="55">
        <v>16109229</v>
      </c>
      <c r="G174" s="55">
        <v>0</v>
      </c>
      <c r="H174" s="55">
        <v>0</v>
      </c>
      <c r="I174" s="55">
        <v>2471286</v>
      </c>
      <c r="J174" s="55">
        <v>31349999</v>
      </c>
      <c r="K174" s="55">
        <v>55401522</v>
      </c>
      <c r="L174" s="56">
        <v>247546609</v>
      </c>
      <c r="M174" s="57">
        <v>62109063</v>
      </c>
      <c r="N174" s="58">
        <v>61878900</v>
      </c>
      <c r="O174" s="55">
        <v>21511163</v>
      </c>
      <c r="P174" s="58">
        <v>22793006</v>
      </c>
      <c r="Q174" s="58">
        <v>14873318</v>
      </c>
      <c r="R174" s="58"/>
      <c r="S174" s="58">
        <v>52579280</v>
      </c>
      <c r="T174" s="58">
        <v>12398115</v>
      </c>
      <c r="U174" s="56">
        <v>248142845</v>
      </c>
      <c r="V174" s="59">
        <v>14229000</v>
      </c>
    </row>
    <row r="175" spans="1:22" s="10" customFormat="1" ht="12.75" customHeight="1">
      <c r="A175" s="25"/>
      <c r="B175" s="52" t="s">
        <v>387</v>
      </c>
      <c r="C175" s="53" t="s">
        <v>388</v>
      </c>
      <c r="D175" s="54">
        <v>40359155</v>
      </c>
      <c r="E175" s="55">
        <v>21050682</v>
      </c>
      <c r="F175" s="55">
        <v>0</v>
      </c>
      <c r="G175" s="55">
        <v>0</v>
      </c>
      <c r="H175" s="55">
        <v>0</v>
      </c>
      <c r="I175" s="55">
        <v>132967</v>
      </c>
      <c r="J175" s="55">
        <v>5589859</v>
      </c>
      <c r="K175" s="55">
        <v>46157031</v>
      </c>
      <c r="L175" s="56">
        <v>113289694</v>
      </c>
      <c r="M175" s="57">
        <v>20474246</v>
      </c>
      <c r="N175" s="58">
        <v>33198458</v>
      </c>
      <c r="O175" s="55">
        <v>8545679</v>
      </c>
      <c r="P175" s="58">
        <v>4373919</v>
      </c>
      <c r="Q175" s="58">
        <v>8247158</v>
      </c>
      <c r="R175" s="58"/>
      <c r="S175" s="58">
        <v>28749000</v>
      </c>
      <c r="T175" s="58">
        <v>9850558</v>
      </c>
      <c r="U175" s="56">
        <v>113439018</v>
      </c>
      <c r="V175" s="59">
        <v>18020000</v>
      </c>
    </row>
    <row r="176" spans="1:22" s="10" customFormat="1" ht="12.75" customHeight="1">
      <c r="A176" s="25"/>
      <c r="B176" s="52" t="s">
        <v>389</v>
      </c>
      <c r="C176" s="53" t="s">
        <v>390</v>
      </c>
      <c r="D176" s="54">
        <v>341515076</v>
      </c>
      <c r="E176" s="55">
        <v>223990000</v>
      </c>
      <c r="F176" s="55">
        <v>5671800</v>
      </c>
      <c r="G176" s="55">
        <v>0</v>
      </c>
      <c r="H176" s="55">
        <v>0</v>
      </c>
      <c r="I176" s="55">
        <v>11550818</v>
      </c>
      <c r="J176" s="55">
        <v>19500000</v>
      </c>
      <c r="K176" s="55">
        <v>217633779</v>
      </c>
      <c r="L176" s="56">
        <v>819861473</v>
      </c>
      <c r="M176" s="57">
        <v>112408509</v>
      </c>
      <c r="N176" s="58">
        <v>356204874</v>
      </c>
      <c r="O176" s="55">
        <v>70570142</v>
      </c>
      <c r="P176" s="58">
        <v>42090868</v>
      </c>
      <c r="Q176" s="58">
        <v>37299674</v>
      </c>
      <c r="R176" s="58"/>
      <c r="S176" s="58">
        <v>109533149</v>
      </c>
      <c r="T176" s="58">
        <v>76759008</v>
      </c>
      <c r="U176" s="56">
        <v>804866224</v>
      </c>
      <c r="V176" s="59">
        <v>61621851</v>
      </c>
    </row>
    <row r="177" spans="1:22" s="10" customFormat="1" ht="12.75" customHeight="1">
      <c r="A177" s="25"/>
      <c r="B177" s="52" t="s">
        <v>83</v>
      </c>
      <c r="C177" s="53" t="s">
        <v>84</v>
      </c>
      <c r="D177" s="54">
        <v>847304274</v>
      </c>
      <c r="E177" s="55">
        <v>562500000</v>
      </c>
      <c r="F177" s="55">
        <v>110000000</v>
      </c>
      <c r="G177" s="55">
        <v>0</v>
      </c>
      <c r="H177" s="55">
        <v>0</v>
      </c>
      <c r="I177" s="55">
        <v>23541876</v>
      </c>
      <c r="J177" s="55">
        <v>249000000</v>
      </c>
      <c r="K177" s="55">
        <v>400681374</v>
      </c>
      <c r="L177" s="56">
        <v>2193027524</v>
      </c>
      <c r="M177" s="57">
        <v>584107613</v>
      </c>
      <c r="N177" s="58">
        <v>766232466</v>
      </c>
      <c r="O177" s="55">
        <v>278626049</v>
      </c>
      <c r="P177" s="58">
        <v>71175415</v>
      </c>
      <c r="Q177" s="58">
        <v>53984275</v>
      </c>
      <c r="R177" s="58"/>
      <c r="S177" s="58">
        <v>224542000</v>
      </c>
      <c r="T177" s="58">
        <v>233893400</v>
      </c>
      <c r="U177" s="56">
        <v>2212561218</v>
      </c>
      <c r="V177" s="59">
        <v>116556000</v>
      </c>
    </row>
    <row r="178" spans="1:22" s="10" customFormat="1" ht="12.75" customHeight="1">
      <c r="A178" s="25"/>
      <c r="B178" s="60" t="s">
        <v>391</v>
      </c>
      <c r="C178" s="53" t="s">
        <v>392</v>
      </c>
      <c r="D178" s="54">
        <v>65233943</v>
      </c>
      <c r="E178" s="55">
        <v>26854693</v>
      </c>
      <c r="F178" s="55">
        <v>10393054</v>
      </c>
      <c r="G178" s="55">
        <v>0</v>
      </c>
      <c r="H178" s="55">
        <v>0</v>
      </c>
      <c r="I178" s="55">
        <v>562940</v>
      </c>
      <c r="J178" s="55">
        <v>8999998</v>
      </c>
      <c r="K178" s="55">
        <v>82764842</v>
      </c>
      <c r="L178" s="56">
        <v>194809470</v>
      </c>
      <c r="M178" s="57">
        <v>21220553</v>
      </c>
      <c r="N178" s="58">
        <v>25823541</v>
      </c>
      <c r="O178" s="55">
        <v>20495407</v>
      </c>
      <c r="P178" s="58">
        <v>3208701</v>
      </c>
      <c r="Q178" s="58">
        <v>10304898</v>
      </c>
      <c r="R178" s="58"/>
      <c r="S178" s="58">
        <v>95710000</v>
      </c>
      <c r="T178" s="58">
        <v>39358883</v>
      </c>
      <c r="U178" s="56">
        <v>216121983</v>
      </c>
      <c r="V178" s="59">
        <v>26422000</v>
      </c>
    </row>
    <row r="179" spans="1:22" s="10" customFormat="1" ht="12.75" customHeight="1">
      <c r="A179" s="25"/>
      <c r="B179" s="52" t="s">
        <v>393</v>
      </c>
      <c r="C179" s="53" t="s">
        <v>394</v>
      </c>
      <c r="D179" s="54">
        <v>47011015</v>
      </c>
      <c r="E179" s="55">
        <v>21250000</v>
      </c>
      <c r="F179" s="55">
        <v>2550000</v>
      </c>
      <c r="G179" s="55">
        <v>0</v>
      </c>
      <c r="H179" s="55">
        <v>0</v>
      </c>
      <c r="I179" s="55">
        <v>0</v>
      </c>
      <c r="J179" s="55">
        <v>22874044</v>
      </c>
      <c r="K179" s="55">
        <v>38182507</v>
      </c>
      <c r="L179" s="56">
        <v>131867566</v>
      </c>
      <c r="M179" s="57">
        <v>11458584</v>
      </c>
      <c r="N179" s="58">
        <v>31300245</v>
      </c>
      <c r="O179" s="55">
        <v>10441873</v>
      </c>
      <c r="P179" s="58">
        <v>6235841</v>
      </c>
      <c r="Q179" s="58">
        <v>5740706</v>
      </c>
      <c r="R179" s="58"/>
      <c r="S179" s="58">
        <v>56123000</v>
      </c>
      <c r="T179" s="58">
        <v>12445052</v>
      </c>
      <c r="U179" s="56">
        <v>133745301</v>
      </c>
      <c r="V179" s="59">
        <v>32340000</v>
      </c>
    </row>
    <row r="180" spans="1:22" s="10" customFormat="1" ht="12.75" customHeight="1">
      <c r="A180" s="25"/>
      <c r="B180" s="52" t="s">
        <v>395</v>
      </c>
      <c r="C180" s="53" t="s">
        <v>396</v>
      </c>
      <c r="D180" s="54">
        <v>93294753</v>
      </c>
      <c r="E180" s="55">
        <v>90000000</v>
      </c>
      <c r="F180" s="55">
        <v>61427318</v>
      </c>
      <c r="G180" s="55">
        <v>0</v>
      </c>
      <c r="H180" s="55">
        <v>0</v>
      </c>
      <c r="I180" s="55">
        <v>150000</v>
      </c>
      <c r="J180" s="55">
        <v>30081118</v>
      </c>
      <c r="K180" s="55">
        <v>71667263</v>
      </c>
      <c r="L180" s="56">
        <v>346620452</v>
      </c>
      <c r="M180" s="57">
        <v>59315073</v>
      </c>
      <c r="N180" s="58">
        <v>106469645</v>
      </c>
      <c r="O180" s="55">
        <v>100084299</v>
      </c>
      <c r="P180" s="58">
        <v>5849904</v>
      </c>
      <c r="Q180" s="58">
        <v>2375404</v>
      </c>
      <c r="R180" s="58"/>
      <c r="S180" s="58">
        <v>116384000</v>
      </c>
      <c r="T180" s="58">
        <v>34453137</v>
      </c>
      <c r="U180" s="56">
        <v>424931462</v>
      </c>
      <c r="V180" s="59">
        <v>0</v>
      </c>
    </row>
    <row r="181" spans="1:22" s="10" customFormat="1" ht="12.75" customHeight="1">
      <c r="A181" s="25"/>
      <c r="B181" s="52" t="s">
        <v>397</v>
      </c>
      <c r="C181" s="53" t="s">
        <v>398</v>
      </c>
      <c r="D181" s="54">
        <v>103690565</v>
      </c>
      <c r="E181" s="55">
        <v>7881787</v>
      </c>
      <c r="F181" s="55">
        <v>7000000</v>
      </c>
      <c r="G181" s="55">
        <v>0</v>
      </c>
      <c r="H181" s="55">
        <v>0</v>
      </c>
      <c r="I181" s="55">
        <v>196363</v>
      </c>
      <c r="J181" s="55">
        <v>14404910</v>
      </c>
      <c r="K181" s="55">
        <v>103984819</v>
      </c>
      <c r="L181" s="56">
        <v>237158444</v>
      </c>
      <c r="M181" s="57">
        <v>22474335</v>
      </c>
      <c r="N181" s="58">
        <v>5449428</v>
      </c>
      <c r="O181" s="55">
        <v>13631579</v>
      </c>
      <c r="P181" s="58">
        <v>3439974</v>
      </c>
      <c r="Q181" s="58">
        <v>3021969</v>
      </c>
      <c r="R181" s="58"/>
      <c r="S181" s="58">
        <v>174909506</v>
      </c>
      <c r="T181" s="58">
        <v>28872749</v>
      </c>
      <c r="U181" s="56">
        <v>251799540</v>
      </c>
      <c r="V181" s="59">
        <v>91885495</v>
      </c>
    </row>
    <row r="182" spans="1:22" s="10" customFormat="1" ht="12.75" customHeight="1">
      <c r="A182" s="25"/>
      <c r="B182" s="52" t="s">
        <v>399</v>
      </c>
      <c r="C182" s="53" t="s">
        <v>400</v>
      </c>
      <c r="D182" s="54">
        <v>166710612</v>
      </c>
      <c r="E182" s="55">
        <v>91651080</v>
      </c>
      <c r="F182" s="55">
        <v>26225004</v>
      </c>
      <c r="G182" s="55">
        <v>0</v>
      </c>
      <c r="H182" s="55">
        <v>0</v>
      </c>
      <c r="I182" s="55">
        <v>6065184</v>
      </c>
      <c r="J182" s="55">
        <v>24548712</v>
      </c>
      <c r="K182" s="55">
        <v>163371228</v>
      </c>
      <c r="L182" s="56">
        <v>478571820</v>
      </c>
      <c r="M182" s="57">
        <v>49853484</v>
      </c>
      <c r="N182" s="58">
        <v>120712428</v>
      </c>
      <c r="O182" s="55">
        <v>27144888</v>
      </c>
      <c r="P182" s="58">
        <v>12523236</v>
      </c>
      <c r="Q182" s="58">
        <v>10490004</v>
      </c>
      <c r="R182" s="58"/>
      <c r="S182" s="58">
        <v>183601032</v>
      </c>
      <c r="T182" s="58">
        <v>27666888</v>
      </c>
      <c r="U182" s="56">
        <v>431991960</v>
      </c>
      <c r="V182" s="59">
        <v>129339000</v>
      </c>
    </row>
    <row r="183" spans="1:22" s="10" customFormat="1" ht="12.75" customHeight="1">
      <c r="A183" s="25"/>
      <c r="B183" s="52" t="s">
        <v>401</v>
      </c>
      <c r="C183" s="53" t="s">
        <v>402</v>
      </c>
      <c r="D183" s="54">
        <v>173326047</v>
      </c>
      <c r="E183" s="55">
        <v>128416843</v>
      </c>
      <c r="F183" s="55">
        <v>13877350</v>
      </c>
      <c r="G183" s="55">
        <v>0</v>
      </c>
      <c r="H183" s="55">
        <v>0</v>
      </c>
      <c r="I183" s="55">
        <v>27936489</v>
      </c>
      <c r="J183" s="55">
        <v>10968271</v>
      </c>
      <c r="K183" s="55">
        <v>165449318</v>
      </c>
      <c r="L183" s="56">
        <v>519974318</v>
      </c>
      <c r="M183" s="57">
        <v>167690404</v>
      </c>
      <c r="N183" s="58">
        <v>166859430</v>
      </c>
      <c r="O183" s="55">
        <v>85131200</v>
      </c>
      <c r="P183" s="58">
        <v>35596375</v>
      </c>
      <c r="Q183" s="58">
        <v>35103058</v>
      </c>
      <c r="R183" s="58"/>
      <c r="S183" s="58">
        <v>47584953</v>
      </c>
      <c r="T183" s="58">
        <v>58724576</v>
      </c>
      <c r="U183" s="56">
        <v>596689996</v>
      </c>
      <c r="V183" s="59">
        <v>69303000</v>
      </c>
    </row>
    <row r="184" spans="1:22" s="10" customFormat="1" ht="12.75" customHeight="1">
      <c r="A184" s="25"/>
      <c r="B184" s="52" t="s">
        <v>403</v>
      </c>
      <c r="C184" s="53" t="s">
        <v>404</v>
      </c>
      <c r="D184" s="54">
        <v>166646634</v>
      </c>
      <c r="E184" s="55">
        <v>0</v>
      </c>
      <c r="F184" s="55">
        <v>45551860</v>
      </c>
      <c r="G184" s="55">
        <v>0</v>
      </c>
      <c r="H184" s="55">
        <v>0</v>
      </c>
      <c r="I184" s="55">
        <v>0</v>
      </c>
      <c r="J184" s="55">
        <v>49984982</v>
      </c>
      <c r="K184" s="55">
        <v>199045252</v>
      </c>
      <c r="L184" s="56">
        <v>461228728</v>
      </c>
      <c r="M184" s="57">
        <v>46683534</v>
      </c>
      <c r="N184" s="58">
        <v>0</v>
      </c>
      <c r="O184" s="55">
        <v>31392998</v>
      </c>
      <c r="P184" s="58">
        <v>0</v>
      </c>
      <c r="Q184" s="58">
        <v>23052624</v>
      </c>
      <c r="R184" s="58"/>
      <c r="S184" s="58">
        <v>370105000</v>
      </c>
      <c r="T184" s="58">
        <v>29144154</v>
      </c>
      <c r="U184" s="56">
        <v>500378310</v>
      </c>
      <c r="V184" s="59">
        <v>198388000</v>
      </c>
    </row>
    <row r="185" spans="1:22" s="10" customFormat="1" ht="12.75" customHeight="1">
      <c r="A185" s="25"/>
      <c r="B185" s="52" t="s">
        <v>85</v>
      </c>
      <c r="C185" s="53" t="s">
        <v>86</v>
      </c>
      <c r="D185" s="54">
        <v>590435744</v>
      </c>
      <c r="E185" s="55">
        <v>480000000</v>
      </c>
      <c r="F185" s="55">
        <v>120000000</v>
      </c>
      <c r="G185" s="55">
        <v>0</v>
      </c>
      <c r="H185" s="55">
        <v>0</v>
      </c>
      <c r="I185" s="55">
        <v>135500100</v>
      </c>
      <c r="J185" s="55">
        <v>200000000</v>
      </c>
      <c r="K185" s="55">
        <v>936538525</v>
      </c>
      <c r="L185" s="56">
        <v>2462474369</v>
      </c>
      <c r="M185" s="57">
        <v>369015426</v>
      </c>
      <c r="N185" s="58">
        <v>469172473</v>
      </c>
      <c r="O185" s="55">
        <v>168860289</v>
      </c>
      <c r="P185" s="58">
        <v>55069712</v>
      </c>
      <c r="Q185" s="58">
        <v>57047027</v>
      </c>
      <c r="R185" s="58"/>
      <c r="S185" s="58">
        <v>788035583</v>
      </c>
      <c r="T185" s="58">
        <v>154011175</v>
      </c>
      <c r="U185" s="56">
        <v>2061211685</v>
      </c>
      <c r="V185" s="59">
        <v>281482417</v>
      </c>
    </row>
    <row r="186" spans="1:22" s="10" customFormat="1" ht="12.75" customHeight="1">
      <c r="A186" s="25"/>
      <c r="B186" s="52" t="s">
        <v>87</v>
      </c>
      <c r="C186" s="53" t="s">
        <v>88</v>
      </c>
      <c r="D186" s="54">
        <v>856704607</v>
      </c>
      <c r="E186" s="55">
        <v>1076054953</v>
      </c>
      <c r="F186" s="55">
        <v>282363941</v>
      </c>
      <c r="G186" s="55">
        <v>0</v>
      </c>
      <c r="H186" s="55">
        <v>0</v>
      </c>
      <c r="I186" s="55">
        <v>43444262</v>
      </c>
      <c r="J186" s="55">
        <v>898086851</v>
      </c>
      <c r="K186" s="55">
        <v>1169435791</v>
      </c>
      <c r="L186" s="56">
        <v>4326090405</v>
      </c>
      <c r="M186" s="57">
        <v>398240441</v>
      </c>
      <c r="N186" s="58">
        <v>2312533599</v>
      </c>
      <c r="O186" s="55">
        <v>499243922</v>
      </c>
      <c r="P186" s="58">
        <v>378176272</v>
      </c>
      <c r="Q186" s="58">
        <v>150032278</v>
      </c>
      <c r="R186" s="58"/>
      <c r="S186" s="58">
        <v>868506003</v>
      </c>
      <c r="T186" s="58">
        <v>584016399</v>
      </c>
      <c r="U186" s="56">
        <v>5190748914</v>
      </c>
      <c r="V186" s="59">
        <v>459085996</v>
      </c>
    </row>
    <row r="187" spans="1:22" s="10" customFormat="1" ht="12.75" customHeight="1">
      <c r="A187" s="25"/>
      <c r="B187" s="52" t="s">
        <v>405</v>
      </c>
      <c r="C187" s="53" t="s">
        <v>406</v>
      </c>
      <c r="D187" s="54">
        <v>66647269</v>
      </c>
      <c r="E187" s="55">
        <v>30589429</v>
      </c>
      <c r="F187" s="55">
        <v>1285841</v>
      </c>
      <c r="G187" s="55">
        <v>0</v>
      </c>
      <c r="H187" s="55">
        <v>0</v>
      </c>
      <c r="I187" s="55">
        <v>1713839</v>
      </c>
      <c r="J187" s="55">
        <v>37807891</v>
      </c>
      <c r="K187" s="55">
        <v>102844921</v>
      </c>
      <c r="L187" s="56">
        <v>240889190</v>
      </c>
      <c r="M187" s="57">
        <v>6886633</v>
      </c>
      <c r="N187" s="58">
        <v>45349400</v>
      </c>
      <c r="O187" s="55">
        <v>8072061</v>
      </c>
      <c r="P187" s="58">
        <v>5085651</v>
      </c>
      <c r="Q187" s="58">
        <v>1535573</v>
      </c>
      <c r="R187" s="58"/>
      <c r="S187" s="58">
        <v>104636850</v>
      </c>
      <c r="T187" s="58">
        <v>80030381</v>
      </c>
      <c r="U187" s="56">
        <v>251596549</v>
      </c>
      <c r="V187" s="59">
        <v>0</v>
      </c>
    </row>
    <row r="188" spans="1:22" s="10" customFormat="1" ht="12.75" customHeight="1">
      <c r="A188" s="25"/>
      <c r="B188" s="52" t="s">
        <v>407</v>
      </c>
      <c r="C188" s="53" t="s">
        <v>408</v>
      </c>
      <c r="D188" s="54">
        <v>295650521</v>
      </c>
      <c r="E188" s="55">
        <v>8000000</v>
      </c>
      <c r="F188" s="55">
        <v>75000000</v>
      </c>
      <c r="G188" s="55">
        <v>0</v>
      </c>
      <c r="H188" s="55">
        <v>0</v>
      </c>
      <c r="I188" s="55">
        <v>3043808</v>
      </c>
      <c r="J188" s="55">
        <v>194602817</v>
      </c>
      <c r="K188" s="55">
        <v>278680116</v>
      </c>
      <c r="L188" s="56">
        <v>854977262</v>
      </c>
      <c r="M188" s="57">
        <v>148602075</v>
      </c>
      <c r="N188" s="58">
        <v>0</v>
      </c>
      <c r="O188" s="55">
        <v>171527615</v>
      </c>
      <c r="P188" s="58">
        <v>2490398</v>
      </c>
      <c r="Q188" s="58">
        <v>12474707</v>
      </c>
      <c r="R188" s="58"/>
      <c r="S188" s="58">
        <v>467694767</v>
      </c>
      <c r="T188" s="58">
        <v>72991050</v>
      </c>
      <c r="U188" s="56">
        <v>875780612</v>
      </c>
      <c r="V188" s="59">
        <v>202495233</v>
      </c>
    </row>
    <row r="189" spans="1:22" s="10" customFormat="1" ht="12.75" customHeight="1">
      <c r="A189" s="25"/>
      <c r="B189" s="52" t="s">
        <v>409</v>
      </c>
      <c r="C189" s="53" t="s">
        <v>410</v>
      </c>
      <c r="D189" s="54">
        <v>102257396</v>
      </c>
      <c r="E189" s="55">
        <v>0</v>
      </c>
      <c r="F189" s="55">
        <v>0</v>
      </c>
      <c r="G189" s="55">
        <v>0</v>
      </c>
      <c r="H189" s="55">
        <v>0</v>
      </c>
      <c r="I189" s="55">
        <v>60000</v>
      </c>
      <c r="J189" s="55">
        <v>4200000</v>
      </c>
      <c r="K189" s="55">
        <v>69252457</v>
      </c>
      <c r="L189" s="56">
        <v>175769853</v>
      </c>
      <c r="M189" s="57">
        <v>24480254</v>
      </c>
      <c r="N189" s="58">
        <v>0</v>
      </c>
      <c r="O189" s="55">
        <v>0</v>
      </c>
      <c r="P189" s="58">
        <v>0</v>
      </c>
      <c r="Q189" s="58">
        <v>0</v>
      </c>
      <c r="R189" s="58"/>
      <c r="S189" s="58">
        <v>115743512</v>
      </c>
      <c r="T189" s="58">
        <v>4507287</v>
      </c>
      <c r="U189" s="56">
        <v>144731053</v>
      </c>
      <c r="V189" s="59">
        <v>29224000</v>
      </c>
    </row>
    <row r="190" spans="1:22" s="10" customFormat="1" ht="12.75" customHeight="1">
      <c r="A190" s="25"/>
      <c r="B190" s="52" t="s">
        <v>411</v>
      </c>
      <c r="C190" s="53" t="s">
        <v>412</v>
      </c>
      <c r="D190" s="54">
        <v>109041078</v>
      </c>
      <c r="E190" s="55">
        <v>35800000</v>
      </c>
      <c r="F190" s="55">
        <v>445193</v>
      </c>
      <c r="G190" s="55">
        <v>0</v>
      </c>
      <c r="H190" s="55">
        <v>0</v>
      </c>
      <c r="I190" s="55">
        <v>0</v>
      </c>
      <c r="J190" s="55">
        <v>21725000</v>
      </c>
      <c r="K190" s="55">
        <v>70249336</v>
      </c>
      <c r="L190" s="56">
        <v>237260607</v>
      </c>
      <c r="M190" s="57">
        <v>33363048</v>
      </c>
      <c r="N190" s="58">
        <v>45326372</v>
      </c>
      <c r="O190" s="55">
        <v>7666803</v>
      </c>
      <c r="P190" s="58">
        <v>12996434</v>
      </c>
      <c r="Q190" s="58">
        <v>11686871</v>
      </c>
      <c r="R190" s="58"/>
      <c r="S190" s="58">
        <v>156857000</v>
      </c>
      <c r="T190" s="58">
        <v>3546185</v>
      </c>
      <c r="U190" s="56">
        <v>271442713</v>
      </c>
      <c r="V190" s="59">
        <v>15325000</v>
      </c>
    </row>
    <row r="191" spans="1:22" s="10" customFormat="1" ht="12.75" customHeight="1">
      <c r="A191" s="25"/>
      <c r="B191" s="52" t="s">
        <v>413</v>
      </c>
      <c r="C191" s="53" t="s">
        <v>414</v>
      </c>
      <c r="D191" s="54">
        <v>322355316</v>
      </c>
      <c r="E191" s="55">
        <v>33883080</v>
      </c>
      <c r="F191" s="55">
        <v>54500004</v>
      </c>
      <c r="G191" s="55">
        <v>0</v>
      </c>
      <c r="H191" s="55">
        <v>0</v>
      </c>
      <c r="I191" s="55">
        <v>2640768</v>
      </c>
      <c r="J191" s="55">
        <v>284226420</v>
      </c>
      <c r="K191" s="55">
        <v>220115460</v>
      </c>
      <c r="L191" s="56">
        <v>917721048</v>
      </c>
      <c r="M191" s="57">
        <v>374023212</v>
      </c>
      <c r="N191" s="58">
        <v>0</v>
      </c>
      <c r="O191" s="55">
        <v>158126412</v>
      </c>
      <c r="P191" s="58">
        <v>47058540</v>
      </c>
      <c r="Q191" s="58">
        <v>42065928</v>
      </c>
      <c r="R191" s="58"/>
      <c r="S191" s="58">
        <v>294120996</v>
      </c>
      <c r="T191" s="58">
        <v>128894820</v>
      </c>
      <c r="U191" s="56">
        <v>1044289908</v>
      </c>
      <c r="V191" s="59">
        <v>80825004</v>
      </c>
    </row>
    <row r="192" spans="1:22" s="10" customFormat="1" ht="12.75" customHeight="1">
      <c r="A192" s="25"/>
      <c r="B192" s="52" t="s">
        <v>415</v>
      </c>
      <c r="C192" s="53" t="s">
        <v>416</v>
      </c>
      <c r="D192" s="54">
        <v>196608170</v>
      </c>
      <c r="E192" s="55">
        <v>181000000</v>
      </c>
      <c r="F192" s="55">
        <v>0</v>
      </c>
      <c r="G192" s="55">
        <v>0</v>
      </c>
      <c r="H192" s="55">
        <v>0</v>
      </c>
      <c r="I192" s="55">
        <v>412000</v>
      </c>
      <c r="J192" s="55">
        <v>142364013</v>
      </c>
      <c r="K192" s="55">
        <v>86946462</v>
      </c>
      <c r="L192" s="56">
        <v>607330645</v>
      </c>
      <c r="M192" s="57">
        <v>62766548</v>
      </c>
      <c r="N192" s="58">
        <v>159163089</v>
      </c>
      <c r="O192" s="55">
        <v>41992957</v>
      </c>
      <c r="P192" s="58">
        <v>21807668</v>
      </c>
      <c r="Q192" s="58">
        <v>11733255</v>
      </c>
      <c r="R192" s="58"/>
      <c r="S192" s="58">
        <v>144783650</v>
      </c>
      <c r="T192" s="58">
        <v>89556338</v>
      </c>
      <c r="U192" s="56">
        <v>531803505</v>
      </c>
      <c r="V192" s="59">
        <v>46612000</v>
      </c>
    </row>
    <row r="193" spans="1:22" s="10" customFormat="1" ht="12.75" customHeight="1">
      <c r="A193" s="25"/>
      <c r="B193" s="52" t="s">
        <v>417</v>
      </c>
      <c r="C193" s="53" t="s">
        <v>418</v>
      </c>
      <c r="D193" s="54">
        <v>148414537</v>
      </c>
      <c r="E193" s="55">
        <v>58536160</v>
      </c>
      <c r="F193" s="55">
        <v>75000</v>
      </c>
      <c r="G193" s="55">
        <v>0</v>
      </c>
      <c r="H193" s="55">
        <v>0</v>
      </c>
      <c r="I193" s="55">
        <v>0</v>
      </c>
      <c r="J193" s="55">
        <v>40863785</v>
      </c>
      <c r="K193" s="55">
        <v>156263935</v>
      </c>
      <c r="L193" s="56">
        <v>404153417</v>
      </c>
      <c r="M193" s="57">
        <v>68931629</v>
      </c>
      <c r="N193" s="58">
        <v>90205970</v>
      </c>
      <c r="O193" s="55">
        <v>21924415</v>
      </c>
      <c r="P193" s="58">
        <v>4414223</v>
      </c>
      <c r="Q193" s="58">
        <v>22111396</v>
      </c>
      <c r="R193" s="58"/>
      <c r="S193" s="58">
        <v>227754006</v>
      </c>
      <c r="T193" s="58">
        <v>22360198</v>
      </c>
      <c r="U193" s="56">
        <v>457701837</v>
      </c>
      <c r="V193" s="59">
        <v>0</v>
      </c>
    </row>
    <row r="194" spans="1:22" s="10" customFormat="1" ht="12.75" customHeight="1">
      <c r="A194" s="25"/>
      <c r="B194" s="52" t="s">
        <v>419</v>
      </c>
      <c r="C194" s="53" t="s">
        <v>420</v>
      </c>
      <c r="D194" s="54">
        <v>207974681</v>
      </c>
      <c r="E194" s="55">
        <v>128672000</v>
      </c>
      <c r="F194" s="55">
        <v>0</v>
      </c>
      <c r="G194" s="55">
        <v>0</v>
      </c>
      <c r="H194" s="55">
        <v>0</v>
      </c>
      <c r="I194" s="55">
        <v>14483692</v>
      </c>
      <c r="J194" s="55">
        <v>15225510</v>
      </c>
      <c r="K194" s="55">
        <v>99603455</v>
      </c>
      <c r="L194" s="56">
        <v>465959338</v>
      </c>
      <c r="M194" s="57">
        <v>55458014</v>
      </c>
      <c r="N194" s="58">
        <v>147963053</v>
      </c>
      <c r="O194" s="55">
        <v>26512230</v>
      </c>
      <c r="P194" s="58">
        <v>25581620</v>
      </c>
      <c r="Q194" s="58">
        <v>23321384</v>
      </c>
      <c r="R194" s="58"/>
      <c r="S194" s="58">
        <v>62084000</v>
      </c>
      <c r="T194" s="58">
        <v>36080021</v>
      </c>
      <c r="U194" s="56">
        <v>377000322</v>
      </c>
      <c r="V194" s="59">
        <v>24407000</v>
      </c>
    </row>
    <row r="195" spans="1:22" s="10" customFormat="1" ht="12.75" customHeight="1">
      <c r="A195" s="25"/>
      <c r="B195" s="52" t="s">
        <v>421</v>
      </c>
      <c r="C195" s="53" t="s">
        <v>422</v>
      </c>
      <c r="D195" s="54">
        <v>66754268</v>
      </c>
      <c r="E195" s="55">
        <v>27000000</v>
      </c>
      <c r="F195" s="55">
        <v>0</v>
      </c>
      <c r="G195" s="55">
        <v>0</v>
      </c>
      <c r="H195" s="55">
        <v>0</v>
      </c>
      <c r="I195" s="55">
        <v>8000000</v>
      </c>
      <c r="J195" s="55">
        <v>26647500</v>
      </c>
      <c r="K195" s="55">
        <v>39514953</v>
      </c>
      <c r="L195" s="56">
        <v>167916721</v>
      </c>
      <c r="M195" s="57">
        <v>18941124</v>
      </c>
      <c r="N195" s="58">
        <v>27378654</v>
      </c>
      <c r="O195" s="55">
        <v>11615784</v>
      </c>
      <c r="P195" s="58">
        <v>12847413</v>
      </c>
      <c r="Q195" s="58">
        <v>8214174</v>
      </c>
      <c r="R195" s="58"/>
      <c r="S195" s="58">
        <v>75819000</v>
      </c>
      <c r="T195" s="58">
        <v>18496438</v>
      </c>
      <c r="U195" s="56">
        <v>173312587</v>
      </c>
      <c r="V195" s="59">
        <v>25818000</v>
      </c>
    </row>
    <row r="196" spans="1:22" s="10" customFormat="1" ht="12.75" customHeight="1">
      <c r="A196" s="25"/>
      <c r="B196" s="52" t="s">
        <v>423</v>
      </c>
      <c r="C196" s="53" t="s">
        <v>424</v>
      </c>
      <c r="D196" s="54">
        <v>136132102</v>
      </c>
      <c r="E196" s="55">
        <v>7764000</v>
      </c>
      <c r="F196" s="55">
        <v>300000</v>
      </c>
      <c r="G196" s="55">
        <v>0</v>
      </c>
      <c r="H196" s="55">
        <v>0</v>
      </c>
      <c r="I196" s="55">
        <v>765320</v>
      </c>
      <c r="J196" s="55">
        <v>5000000</v>
      </c>
      <c r="K196" s="55">
        <v>135797643</v>
      </c>
      <c r="L196" s="56">
        <v>285759065</v>
      </c>
      <c r="M196" s="57">
        <v>36400000</v>
      </c>
      <c r="N196" s="58">
        <v>4286182</v>
      </c>
      <c r="O196" s="55">
        <v>923320</v>
      </c>
      <c r="P196" s="58">
        <v>2249320</v>
      </c>
      <c r="Q196" s="58">
        <v>3710000</v>
      </c>
      <c r="R196" s="58"/>
      <c r="S196" s="58">
        <v>214465050</v>
      </c>
      <c r="T196" s="58">
        <v>24312159</v>
      </c>
      <c r="U196" s="56">
        <v>286346031</v>
      </c>
      <c r="V196" s="59">
        <v>44932150</v>
      </c>
    </row>
    <row r="197" spans="1:22" s="10" customFormat="1" ht="12.75" customHeight="1">
      <c r="A197" s="25"/>
      <c r="B197" s="60" t="s">
        <v>425</v>
      </c>
      <c r="C197" s="53" t="s">
        <v>426</v>
      </c>
      <c r="D197" s="54">
        <v>78615589</v>
      </c>
      <c r="E197" s="55">
        <v>55637352</v>
      </c>
      <c r="F197" s="55">
        <v>0</v>
      </c>
      <c r="G197" s="55">
        <v>0</v>
      </c>
      <c r="H197" s="55">
        <v>0</v>
      </c>
      <c r="I197" s="55">
        <v>2017957</v>
      </c>
      <c r="J197" s="55">
        <v>98673178</v>
      </c>
      <c r="K197" s="55">
        <v>85094313</v>
      </c>
      <c r="L197" s="56">
        <v>320038389</v>
      </c>
      <c r="M197" s="57">
        <v>44358526</v>
      </c>
      <c r="N197" s="58">
        <v>104138710</v>
      </c>
      <c r="O197" s="55">
        <v>46120050</v>
      </c>
      <c r="P197" s="58">
        <v>26778303</v>
      </c>
      <c r="Q197" s="58">
        <v>21460870</v>
      </c>
      <c r="R197" s="58"/>
      <c r="S197" s="58">
        <v>67624000</v>
      </c>
      <c r="T197" s="58">
        <v>48191918</v>
      </c>
      <c r="U197" s="56">
        <v>358672377</v>
      </c>
      <c r="V197" s="59">
        <v>14722000</v>
      </c>
    </row>
    <row r="198" spans="1:22" s="10" customFormat="1" ht="12.75" customHeight="1">
      <c r="A198" s="25"/>
      <c r="B198" s="52" t="s">
        <v>427</v>
      </c>
      <c r="C198" s="53" t="s">
        <v>428</v>
      </c>
      <c r="D198" s="54">
        <v>61203643</v>
      </c>
      <c r="E198" s="55">
        <v>0</v>
      </c>
      <c r="F198" s="55">
        <v>0</v>
      </c>
      <c r="G198" s="55">
        <v>0</v>
      </c>
      <c r="H198" s="55">
        <v>0</v>
      </c>
      <c r="I198" s="55">
        <v>420000</v>
      </c>
      <c r="J198" s="55">
        <v>5500000</v>
      </c>
      <c r="K198" s="55">
        <v>114309260</v>
      </c>
      <c r="L198" s="56">
        <v>181432903</v>
      </c>
      <c r="M198" s="57">
        <v>33272740</v>
      </c>
      <c r="N198" s="58">
        <v>0</v>
      </c>
      <c r="O198" s="55">
        <v>0</v>
      </c>
      <c r="P198" s="58">
        <v>0</v>
      </c>
      <c r="Q198" s="58">
        <v>0</v>
      </c>
      <c r="R198" s="58"/>
      <c r="S198" s="58">
        <v>132185050</v>
      </c>
      <c r="T198" s="58">
        <v>7100000</v>
      </c>
      <c r="U198" s="56">
        <v>172557790</v>
      </c>
      <c r="V198" s="59">
        <v>38345950</v>
      </c>
    </row>
    <row r="199" spans="1:22" s="10" customFormat="1" ht="12.75" customHeight="1">
      <c r="A199" s="25"/>
      <c r="B199" s="52" t="s">
        <v>89</v>
      </c>
      <c r="C199" s="53" t="s">
        <v>90</v>
      </c>
      <c r="D199" s="54">
        <v>688470600</v>
      </c>
      <c r="E199" s="55">
        <v>600626280</v>
      </c>
      <c r="F199" s="55">
        <v>339927000</v>
      </c>
      <c r="G199" s="55">
        <v>0</v>
      </c>
      <c r="H199" s="55">
        <v>0</v>
      </c>
      <c r="I199" s="55">
        <v>3537000</v>
      </c>
      <c r="J199" s="55">
        <v>968658700</v>
      </c>
      <c r="K199" s="55">
        <v>781154359</v>
      </c>
      <c r="L199" s="56">
        <v>3382373939</v>
      </c>
      <c r="M199" s="57">
        <v>480059797</v>
      </c>
      <c r="N199" s="58">
        <v>994684097</v>
      </c>
      <c r="O199" s="55">
        <v>674305621</v>
      </c>
      <c r="P199" s="58">
        <v>123230081</v>
      </c>
      <c r="Q199" s="58">
        <v>149367156</v>
      </c>
      <c r="R199" s="58"/>
      <c r="S199" s="58">
        <v>480795700</v>
      </c>
      <c r="T199" s="58">
        <v>496699226</v>
      </c>
      <c r="U199" s="56">
        <v>3399141678</v>
      </c>
      <c r="V199" s="59">
        <v>162800300</v>
      </c>
    </row>
    <row r="200" spans="1:22" s="10" customFormat="1" ht="12.75" customHeight="1">
      <c r="A200" s="25"/>
      <c r="B200" s="52" t="s">
        <v>429</v>
      </c>
      <c r="C200" s="53" t="s">
        <v>430</v>
      </c>
      <c r="D200" s="54">
        <v>117164605</v>
      </c>
      <c r="E200" s="55">
        <v>0</v>
      </c>
      <c r="F200" s="55">
        <v>0</v>
      </c>
      <c r="G200" s="55">
        <v>0</v>
      </c>
      <c r="H200" s="55">
        <v>0</v>
      </c>
      <c r="I200" s="55">
        <v>1716000</v>
      </c>
      <c r="J200" s="55">
        <v>0</v>
      </c>
      <c r="K200" s="55">
        <v>49208000</v>
      </c>
      <c r="L200" s="56">
        <v>168088605</v>
      </c>
      <c r="M200" s="57">
        <v>44380000</v>
      </c>
      <c r="N200" s="58">
        <v>65273856</v>
      </c>
      <c r="O200" s="55">
        <v>77240000</v>
      </c>
      <c r="P200" s="58">
        <v>32222553</v>
      </c>
      <c r="Q200" s="58">
        <v>14320000</v>
      </c>
      <c r="R200" s="58"/>
      <c r="S200" s="58">
        <v>170299000</v>
      </c>
      <c r="T200" s="58">
        <v>108161572</v>
      </c>
      <c r="U200" s="56">
        <v>511896981</v>
      </c>
      <c r="V200" s="59">
        <v>0</v>
      </c>
    </row>
    <row r="201" spans="1:22" s="10" customFormat="1" ht="12.75" customHeight="1">
      <c r="A201" s="25"/>
      <c r="B201" s="52" t="s">
        <v>91</v>
      </c>
      <c r="C201" s="53" t="s">
        <v>92</v>
      </c>
      <c r="D201" s="54">
        <v>578735106</v>
      </c>
      <c r="E201" s="55">
        <v>589577400</v>
      </c>
      <c r="F201" s="55">
        <v>28200000</v>
      </c>
      <c r="G201" s="55">
        <v>0</v>
      </c>
      <c r="H201" s="55">
        <v>0</v>
      </c>
      <c r="I201" s="55">
        <v>40000</v>
      </c>
      <c r="J201" s="55">
        <v>305152722</v>
      </c>
      <c r="K201" s="55">
        <v>590259927</v>
      </c>
      <c r="L201" s="56">
        <v>2091965155</v>
      </c>
      <c r="M201" s="57">
        <v>191817346</v>
      </c>
      <c r="N201" s="58">
        <v>822346600</v>
      </c>
      <c r="O201" s="55">
        <v>108540000</v>
      </c>
      <c r="P201" s="58">
        <v>67700700</v>
      </c>
      <c r="Q201" s="58">
        <v>44768000</v>
      </c>
      <c r="R201" s="58"/>
      <c r="S201" s="58">
        <v>293064250</v>
      </c>
      <c r="T201" s="58">
        <v>186858350</v>
      </c>
      <c r="U201" s="56">
        <v>1715095246</v>
      </c>
      <c r="V201" s="59">
        <v>106307750</v>
      </c>
    </row>
    <row r="202" spans="1:22" s="10" customFormat="1" ht="12.75" customHeight="1">
      <c r="A202" s="25"/>
      <c r="B202" s="52" t="s">
        <v>431</v>
      </c>
      <c r="C202" s="53" t="s">
        <v>432</v>
      </c>
      <c r="D202" s="54">
        <v>176664636</v>
      </c>
      <c r="E202" s="55">
        <v>94262390</v>
      </c>
      <c r="F202" s="55">
        <v>6924491</v>
      </c>
      <c r="G202" s="55">
        <v>0</v>
      </c>
      <c r="H202" s="55">
        <v>0</v>
      </c>
      <c r="I202" s="55">
        <v>8114553</v>
      </c>
      <c r="J202" s="55">
        <v>18939792</v>
      </c>
      <c r="K202" s="55">
        <v>97364011</v>
      </c>
      <c r="L202" s="56">
        <v>402269873</v>
      </c>
      <c r="M202" s="57">
        <v>62331625</v>
      </c>
      <c r="N202" s="58">
        <v>136980860</v>
      </c>
      <c r="O202" s="55">
        <v>30729633</v>
      </c>
      <c r="P202" s="58">
        <v>17500638</v>
      </c>
      <c r="Q202" s="58">
        <v>18826965</v>
      </c>
      <c r="R202" s="58"/>
      <c r="S202" s="58">
        <v>88491550</v>
      </c>
      <c r="T202" s="58">
        <v>38480850</v>
      </c>
      <c r="U202" s="56">
        <v>393342121</v>
      </c>
      <c r="V202" s="59">
        <v>84197450</v>
      </c>
    </row>
    <row r="203" spans="1:22" s="10" customFormat="1" ht="12.75" customHeight="1">
      <c r="A203" s="25"/>
      <c r="B203" s="52" t="s">
        <v>433</v>
      </c>
      <c r="C203" s="53" t="s">
        <v>434</v>
      </c>
      <c r="D203" s="54">
        <v>129415333</v>
      </c>
      <c r="E203" s="55">
        <v>89197000</v>
      </c>
      <c r="F203" s="55">
        <v>963340</v>
      </c>
      <c r="G203" s="55">
        <v>0</v>
      </c>
      <c r="H203" s="55">
        <v>0</v>
      </c>
      <c r="I203" s="55">
        <v>8435381</v>
      </c>
      <c r="J203" s="55">
        <v>48643000</v>
      </c>
      <c r="K203" s="55">
        <v>80964211</v>
      </c>
      <c r="L203" s="56">
        <v>357618265</v>
      </c>
      <c r="M203" s="57">
        <v>48770607</v>
      </c>
      <c r="N203" s="58">
        <v>105688278</v>
      </c>
      <c r="O203" s="55">
        <v>32389722</v>
      </c>
      <c r="P203" s="58">
        <v>10733930</v>
      </c>
      <c r="Q203" s="58">
        <v>10373040</v>
      </c>
      <c r="R203" s="58"/>
      <c r="S203" s="58">
        <v>78555292</v>
      </c>
      <c r="T203" s="58">
        <v>44904987</v>
      </c>
      <c r="U203" s="56">
        <v>331415856</v>
      </c>
      <c r="V203" s="59">
        <v>65655305</v>
      </c>
    </row>
    <row r="204" spans="1:22" s="10" customFormat="1" ht="12.75" customHeight="1">
      <c r="A204" s="25"/>
      <c r="B204" s="52" t="s">
        <v>435</v>
      </c>
      <c r="C204" s="53" t="s">
        <v>436</v>
      </c>
      <c r="D204" s="54">
        <v>141006664</v>
      </c>
      <c r="E204" s="55">
        <v>96268000</v>
      </c>
      <c r="F204" s="55">
        <v>5930000</v>
      </c>
      <c r="G204" s="55">
        <v>0</v>
      </c>
      <c r="H204" s="55">
        <v>0</v>
      </c>
      <c r="I204" s="55">
        <v>16675583</v>
      </c>
      <c r="J204" s="55">
        <v>26852000</v>
      </c>
      <c r="K204" s="55">
        <v>91861605</v>
      </c>
      <c r="L204" s="56">
        <v>378593852</v>
      </c>
      <c r="M204" s="57">
        <v>77766345</v>
      </c>
      <c r="N204" s="58">
        <v>128740766</v>
      </c>
      <c r="O204" s="55">
        <v>28134502</v>
      </c>
      <c r="P204" s="58">
        <v>13708000</v>
      </c>
      <c r="Q204" s="58">
        <v>22415000</v>
      </c>
      <c r="R204" s="58"/>
      <c r="S204" s="58">
        <v>68914304</v>
      </c>
      <c r="T204" s="58">
        <v>24788000</v>
      </c>
      <c r="U204" s="56">
        <v>364466917</v>
      </c>
      <c r="V204" s="59">
        <v>15769696</v>
      </c>
    </row>
    <row r="205" spans="1:22" s="10" customFormat="1" ht="12.75" customHeight="1">
      <c r="A205" s="25"/>
      <c r="B205" s="52" t="s">
        <v>437</v>
      </c>
      <c r="C205" s="53" t="s">
        <v>438</v>
      </c>
      <c r="D205" s="54">
        <v>457373393</v>
      </c>
      <c r="E205" s="55">
        <v>288414714</v>
      </c>
      <c r="F205" s="55">
        <v>65000000</v>
      </c>
      <c r="G205" s="55">
        <v>0</v>
      </c>
      <c r="H205" s="55">
        <v>0</v>
      </c>
      <c r="I205" s="55">
        <v>26956462</v>
      </c>
      <c r="J205" s="55">
        <v>49705175</v>
      </c>
      <c r="K205" s="55">
        <v>377331870</v>
      </c>
      <c r="L205" s="56">
        <v>1264781614</v>
      </c>
      <c r="M205" s="57">
        <v>241301122</v>
      </c>
      <c r="N205" s="58">
        <v>395000481</v>
      </c>
      <c r="O205" s="55">
        <v>145580392</v>
      </c>
      <c r="P205" s="58">
        <v>83172440</v>
      </c>
      <c r="Q205" s="58">
        <v>79762837</v>
      </c>
      <c r="R205" s="58"/>
      <c r="S205" s="58">
        <v>122633549</v>
      </c>
      <c r="T205" s="58">
        <v>123542315</v>
      </c>
      <c r="U205" s="56">
        <v>1190993136</v>
      </c>
      <c r="V205" s="59">
        <v>54432450</v>
      </c>
    </row>
    <row r="206" spans="1:22" s="10" customFormat="1" ht="12.75" customHeight="1">
      <c r="A206" s="25"/>
      <c r="B206" s="52" t="s">
        <v>439</v>
      </c>
      <c r="C206" s="53" t="s">
        <v>440</v>
      </c>
      <c r="D206" s="54">
        <v>250853843</v>
      </c>
      <c r="E206" s="55">
        <v>251000000</v>
      </c>
      <c r="F206" s="55">
        <v>0</v>
      </c>
      <c r="G206" s="55">
        <v>0</v>
      </c>
      <c r="H206" s="55">
        <v>0</v>
      </c>
      <c r="I206" s="55">
        <v>11933512</v>
      </c>
      <c r="J206" s="55">
        <v>43914873</v>
      </c>
      <c r="K206" s="55">
        <v>240216311</v>
      </c>
      <c r="L206" s="56">
        <v>797918539</v>
      </c>
      <c r="M206" s="57">
        <v>128927639</v>
      </c>
      <c r="N206" s="58">
        <v>318741198</v>
      </c>
      <c r="O206" s="55">
        <v>56975386</v>
      </c>
      <c r="P206" s="58">
        <v>42218132</v>
      </c>
      <c r="Q206" s="58">
        <v>26467922</v>
      </c>
      <c r="R206" s="58"/>
      <c r="S206" s="58">
        <v>120495285</v>
      </c>
      <c r="T206" s="58">
        <v>89345713</v>
      </c>
      <c r="U206" s="56">
        <v>783171275</v>
      </c>
      <c r="V206" s="59">
        <v>85722600</v>
      </c>
    </row>
    <row r="207" spans="1:22" s="10" customFormat="1" ht="12.75" customHeight="1">
      <c r="A207" s="25"/>
      <c r="B207" s="52" t="s">
        <v>441</v>
      </c>
      <c r="C207" s="53" t="s">
        <v>442</v>
      </c>
      <c r="D207" s="54">
        <v>238213885</v>
      </c>
      <c r="E207" s="55">
        <v>232760440</v>
      </c>
      <c r="F207" s="55">
        <v>0</v>
      </c>
      <c r="G207" s="55">
        <v>0</v>
      </c>
      <c r="H207" s="55">
        <v>0</v>
      </c>
      <c r="I207" s="55">
        <v>9180957</v>
      </c>
      <c r="J207" s="55">
        <v>44688248</v>
      </c>
      <c r="K207" s="55">
        <v>157649696</v>
      </c>
      <c r="L207" s="56">
        <v>682493226</v>
      </c>
      <c r="M207" s="57">
        <v>76388351</v>
      </c>
      <c r="N207" s="58">
        <v>266972868</v>
      </c>
      <c r="O207" s="55">
        <v>35137192</v>
      </c>
      <c r="P207" s="58">
        <v>18351575</v>
      </c>
      <c r="Q207" s="58">
        <v>21270807</v>
      </c>
      <c r="R207" s="58"/>
      <c r="S207" s="58">
        <v>116989000</v>
      </c>
      <c r="T207" s="58">
        <v>55556382</v>
      </c>
      <c r="U207" s="56">
        <v>590666175</v>
      </c>
      <c r="V207" s="59">
        <v>78716173</v>
      </c>
    </row>
    <row r="208" spans="1:22" s="10" customFormat="1" ht="12.75" customHeight="1">
      <c r="A208" s="25"/>
      <c r="B208" s="52" t="s">
        <v>93</v>
      </c>
      <c r="C208" s="53" t="s">
        <v>94</v>
      </c>
      <c r="D208" s="54">
        <v>719904979</v>
      </c>
      <c r="E208" s="55">
        <v>835891216</v>
      </c>
      <c r="F208" s="55">
        <v>12000000</v>
      </c>
      <c r="G208" s="55">
        <v>0</v>
      </c>
      <c r="H208" s="55">
        <v>0</v>
      </c>
      <c r="I208" s="55">
        <v>182311791</v>
      </c>
      <c r="J208" s="55">
        <v>157074850</v>
      </c>
      <c r="K208" s="55">
        <v>608001585</v>
      </c>
      <c r="L208" s="56">
        <v>2515184421</v>
      </c>
      <c r="M208" s="57">
        <v>331536704</v>
      </c>
      <c r="N208" s="58">
        <v>1249789815</v>
      </c>
      <c r="O208" s="55">
        <v>164547512</v>
      </c>
      <c r="P208" s="58">
        <v>126900017</v>
      </c>
      <c r="Q208" s="58">
        <v>135187755</v>
      </c>
      <c r="R208" s="58"/>
      <c r="S208" s="58">
        <v>265052589</v>
      </c>
      <c r="T208" s="58">
        <v>158205806</v>
      </c>
      <c r="U208" s="56">
        <v>2431220198</v>
      </c>
      <c r="V208" s="59">
        <v>165549000</v>
      </c>
    </row>
    <row r="209" spans="1:22" s="10" customFormat="1" ht="12.75" customHeight="1">
      <c r="A209" s="25"/>
      <c r="B209" s="52" t="s">
        <v>95</v>
      </c>
      <c r="C209" s="53" t="s">
        <v>96</v>
      </c>
      <c r="D209" s="54">
        <v>600571672</v>
      </c>
      <c r="E209" s="55">
        <v>455253780</v>
      </c>
      <c r="F209" s="55">
        <v>26942142</v>
      </c>
      <c r="G209" s="55">
        <v>0</v>
      </c>
      <c r="H209" s="55">
        <v>0</v>
      </c>
      <c r="I209" s="55">
        <v>39348891</v>
      </c>
      <c r="J209" s="55">
        <v>74007187</v>
      </c>
      <c r="K209" s="55">
        <v>691339725</v>
      </c>
      <c r="L209" s="56">
        <v>1887463397</v>
      </c>
      <c r="M209" s="57">
        <v>392239042</v>
      </c>
      <c r="N209" s="58">
        <v>707441166</v>
      </c>
      <c r="O209" s="55">
        <v>168720115</v>
      </c>
      <c r="P209" s="58">
        <v>118311571</v>
      </c>
      <c r="Q209" s="58">
        <v>78304939</v>
      </c>
      <c r="R209" s="58"/>
      <c r="S209" s="58">
        <v>178547000</v>
      </c>
      <c r="T209" s="58">
        <v>256167042</v>
      </c>
      <c r="U209" s="56">
        <v>1899730875</v>
      </c>
      <c r="V209" s="59">
        <v>113429000</v>
      </c>
    </row>
    <row r="210" spans="1:22" s="10" customFormat="1" ht="12.75" customHeight="1">
      <c r="A210" s="25"/>
      <c r="B210" s="52" t="s">
        <v>443</v>
      </c>
      <c r="C210" s="53" t="s">
        <v>444</v>
      </c>
      <c r="D210" s="54">
        <v>336196675</v>
      </c>
      <c r="E210" s="55">
        <v>319656200</v>
      </c>
      <c r="F210" s="55">
        <v>7141400</v>
      </c>
      <c r="G210" s="55">
        <v>0</v>
      </c>
      <c r="H210" s="55">
        <v>0</v>
      </c>
      <c r="I210" s="55">
        <v>23653200</v>
      </c>
      <c r="J210" s="55">
        <v>85166600</v>
      </c>
      <c r="K210" s="55">
        <v>303061200</v>
      </c>
      <c r="L210" s="56">
        <v>1074875275</v>
      </c>
      <c r="M210" s="57">
        <v>146998200</v>
      </c>
      <c r="N210" s="58">
        <v>452477600</v>
      </c>
      <c r="O210" s="55">
        <v>75887500</v>
      </c>
      <c r="P210" s="58">
        <v>76490000</v>
      </c>
      <c r="Q210" s="58">
        <v>42092100</v>
      </c>
      <c r="R210" s="58"/>
      <c r="S210" s="58">
        <v>208112000</v>
      </c>
      <c r="T210" s="58">
        <v>153437375</v>
      </c>
      <c r="U210" s="56">
        <v>1155494775</v>
      </c>
      <c r="V210" s="59">
        <v>82337000</v>
      </c>
    </row>
    <row r="211" spans="1:22" s="10" customFormat="1" ht="12.75" customHeight="1">
      <c r="A211" s="25"/>
      <c r="B211" s="52" t="s">
        <v>445</v>
      </c>
      <c r="C211" s="53" t="s">
        <v>446</v>
      </c>
      <c r="D211" s="54">
        <v>220283707</v>
      </c>
      <c r="E211" s="55">
        <v>363041234</v>
      </c>
      <c r="F211" s="55">
        <v>3555400</v>
      </c>
      <c r="G211" s="55">
        <v>0</v>
      </c>
      <c r="H211" s="55">
        <v>0</v>
      </c>
      <c r="I211" s="55">
        <v>4788342</v>
      </c>
      <c r="J211" s="55">
        <v>20035248</v>
      </c>
      <c r="K211" s="55">
        <v>166157920</v>
      </c>
      <c r="L211" s="56">
        <v>777861851</v>
      </c>
      <c r="M211" s="57">
        <v>61910630</v>
      </c>
      <c r="N211" s="58">
        <v>450996654</v>
      </c>
      <c r="O211" s="55">
        <v>48930094</v>
      </c>
      <c r="P211" s="58">
        <v>23332038</v>
      </c>
      <c r="Q211" s="58">
        <v>19132546</v>
      </c>
      <c r="R211" s="58"/>
      <c r="S211" s="58">
        <v>114771303</v>
      </c>
      <c r="T211" s="58">
        <v>35849446</v>
      </c>
      <c r="U211" s="56">
        <v>754922711</v>
      </c>
      <c r="V211" s="59">
        <v>39008697</v>
      </c>
    </row>
    <row r="212" spans="1:22" s="10" customFormat="1" ht="12.75" customHeight="1">
      <c r="A212" s="25"/>
      <c r="B212" s="52" t="s">
        <v>447</v>
      </c>
      <c r="C212" s="53" t="s">
        <v>448</v>
      </c>
      <c r="D212" s="54">
        <v>257456098</v>
      </c>
      <c r="E212" s="55">
        <v>75883639</v>
      </c>
      <c r="F212" s="55">
        <v>24000000</v>
      </c>
      <c r="G212" s="55">
        <v>0</v>
      </c>
      <c r="H212" s="55">
        <v>0</v>
      </c>
      <c r="I212" s="55">
        <v>15506590</v>
      </c>
      <c r="J212" s="55">
        <v>79577394</v>
      </c>
      <c r="K212" s="55">
        <v>161312512</v>
      </c>
      <c r="L212" s="56">
        <v>613736233</v>
      </c>
      <c r="M212" s="57">
        <v>116980258</v>
      </c>
      <c r="N212" s="58">
        <v>103466776</v>
      </c>
      <c r="O212" s="55">
        <v>74461145</v>
      </c>
      <c r="P212" s="58">
        <v>36099006</v>
      </c>
      <c r="Q212" s="58">
        <v>36300752</v>
      </c>
      <c r="R212" s="58"/>
      <c r="S212" s="58">
        <v>140365217</v>
      </c>
      <c r="T212" s="58">
        <v>85220598</v>
      </c>
      <c r="U212" s="56">
        <v>592893752</v>
      </c>
      <c r="V212" s="59">
        <v>59991783</v>
      </c>
    </row>
    <row r="213" spans="1:22" s="10" customFormat="1" ht="12.75" customHeight="1">
      <c r="A213" s="25"/>
      <c r="B213" s="52" t="s">
        <v>449</v>
      </c>
      <c r="C213" s="53" t="s">
        <v>450</v>
      </c>
      <c r="D213" s="54">
        <v>447221388</v>
      </c>
      <c r="E213" s="55">
        <v>270260407</v>
      </c>
      <c r="F213" s="55">
        <v>0</v>
      </c>
      <c r="G213" s="55">
        <v>0</v>
      </c>
      <c r="H213" s="55">
        <v>0</v>
      </c>
      <c r="I213" s="55">
        <v>51482056</v>
      </c>
      <c r="J213" s="55">
        <v>26263461</v>
      </c>
      <c r="K213" s="55">
        <v>546782997</v>
      </c>
      <c r="L213" s="56">
        <v>1342010309</v>
      </c>
      <c r="M213" s="57">
        <v>262550976</v>
      </c>
      <c r="N213" s="58">
        <v>386294069</v>
      </c>
      <c r="O213" s="55">
        <v>128520000</v>
      </c>
      <c r="P213" s="58">
        <v>78913100</v>
      </c>
      <c r="Q213" s="58">
        <v>69481600</v>
      </c>
      <c r="R213" s="58"/>
      <c r="S213" s="58">
        <v>131840200</v>
      </c>
      <c r="T213" s="58">
        <v>197585530</v>
      </c>
      <c r="U213" s="56">
        <v>1255185475</v>
      </c>
      <c r="V213" s="59">
        <v>30619000</v>
      </c>
    </row>
    <row r="214" spans="1:22" s="10" customFormat="1" ht="12.75" customHeight="1">
      <c r="A214" s="25"/>
      <c r="B214" s="52" t="s">
        <v>451</v>
      </c>
      <c r="C214" s="53" t="s">
        <v>452</v>
      </c>
      <c r="D214" s="54">
        <v>160375086</v>
      </c>
      <c r="E214" s="55">
        <v>91046300</v>
      </c>
      <c r="F214" s="55">
        <v>204000</v>
      </c>
      <c r="G214" s="55">
        <v>0</v>
      </c>
      <c r="H214" s="55">
        <v>0</v>
      </c>
      <c r="I214" s="55">
        <v>8970700</v>
      </c>
      <c r="J214" s="55">
        <v>9903500</v>
      </c>
      <c r="K214" s="55">
        <v>115123576</v>
      </c>
      <c r="L214" s="56">
        <v>385623162</v>
      </c>
      <c r="M214" s="57">
        <v>74061100</v>
      </c>
      <c r="N214" s="58">
        <v>136457100</v>
      </c>
      <c r="O214" s="55">
        <v>30178400</v>
      </c>
      <c r="P214" s="58">
        <v>12668700</v>
      </c>
      <c r="Q214" s="58">
        <v>19040700</v>
      </c>
      <c r="R214" s="58"/>
      <c r="S214" s="58">
        <v>75157870</v>
      </c>
      <c r="T214" s="58">
        <v>32829000</v>
      </c>
      <c r="U214" s="56">
        <v>380392870</v>
      </c>
      <c r="V214" s="59">
        <v>14040130</v>
      </c>
    </row>
    <row r="215" spans="1:22" s="10" customFormat="1" ht="12.75" customHeight="1">
      <c r="A215" s="25"/>
      <c r="B215" s="52" t="s">
        <v>453</v>
      </c>
      <c r="C215" s="53" t="s">
        <v>454</v>
      </c>
      <c r="D215" s="54">
        <v>121259549</v>
      </c>
      <c r="E215" s="55">
        <v>72733271</v>
      </c>
      <c r="F215" s="55">
        <v>0</v>
      </c>
      <c r="G215" s="55">
        <v>0</v>
      </c>
      <c r="H215" s="55">
        <v>0</v>
      </c>
      <c r="I215" s="55">
        <v>6097221</v>
      </c>
      <c r="J215" s="55">
        <v>36921200</v>
      </c>
      <c r="K215" s="55">
        <v>85880084</v>
      </c>
      <c r="L215" s="56">
        <v>322891325</v>
      </c>
      <c r="M215" s="57">
        <v>42116924</v>
      </c>
      <c r="N215" s="58">
        <v>90701183</v>
      </c>
      <c r="O215" s="55">
        <v>19034278</v>
      </c>
      <c r="P215" s="58">
        <v>18186995</v>
      </c>
      <c r="Q215" s="58">
        <v>10416259</v>
      </c>
      <c r="R215" s="58"/>
      <c r="S215" s="58">
        <v>55271956</v>
      </c>
      <c r="T215" s="58">
        <v>61833245</v>
      </c>
      <c r="U215" s="56">
        <v>297560840</v>
      </c>
      <c r="V215" s="59">
        <v>16124044</v>
      </c>
    </row>
    <row r="216" spans="1:22" s="10" customFormat="1" ht="12.75" customHeight="1">
      <c r="A216" s="25"/>
      <c r="B216" s="52" t="s">
        <v>455</v>
      </c>
      <c r="C216" s="53" t="s">
        <v>456</v>
      </c>
      <c r="D216" s="54">
        <v>61895870</v>
      </c>
      <c r="E216" s="55">
        <v>41793228</v>
      </c>
      <c r="F216" s="55">
        <v>900000</v>
      </c>
      <c r="G216" s="55">
        <v>0</v>
      </c>
      <c r="H216" s="55">
        <v>0</v>
      </c>
      <c r="I216" s="55">
        <v>227490</v>
      </c>
      <c r="J216" s="55">
        <v>11923050</v>
      </c>
      <c r="K216" s="55">
        <v>46446662</v>
      </c>
      <c r="L216" s="56">
        <v>163186300</v>
      </c>
      <c r="M216" s="57">
        <v>19539980</v>
      </c>
      <c r="N216" s="58">
        <v>55942550</v>
      </c>
      <c r="O216" s="55">
        <v>21626190</v>
      </c>
      <c r="P216" s="58">
        <v>7519750</v>
      </c>
      <c r="Q216" s="58">
        <v>6944870</v>
      </c>
      <c r="R216" s="58"/>
      <c r="S216" s="58">
        <v>37753020</v>
      </c>
      <c r="T216" s="58">
        <v>14383930</v>
      </c>
      <c r="U216" s="56">
        <v>163710290</v>
      </c>
      <c r="V216" s="59">
        <v>65370350</v>
      </c>
    </row>
    <row r="217" spans="1:22" s="10" customFormat="1" ht="12.75" customHeight="1">
      <c r="A217" s="25"/>
      <c r="B217" s="52" t="s">
        <v>457</v>
      </c>
      <c r="C217" s="53" t="s">
        <v>458</v>
      </c>
      <c r="D217" s="54">
        <v>203652312</v>
      </c>
      <c r="E217" s="55">
        <v>119980732</v>
      </c>
      <c r="F217" s="55">
        <v>369908</v>
      </c>
      <c r="G217" s="55">
        <v>0</v>
      </c>
      <c r="H217" s="55">
        <v>0</v>
      </c>
      <c r="I217" s="55">
        <v>21397911</v>
      </c>
      <c r="J217" s="55">
        <v>71599060</v>
      </c>
      <c r="K217" s="55">
        <v>155687653</v>
      </c>
      <c r="L217" s="56">
        <v>572687576</v>
      </c>
      <c r="M217" s="57">
        <v>100932914</v>
      </c>
      <c r="N217" s="58">
        <v>167233099</v>
      </c>
      <c r="O217" s="55">
        <v>43825988</v>
      </c>
      <c r="P217" s="58">
        <v>24750615</v>
      </c>
      <c r="Q217" s="58">
        <v>25514171</v>
      </c>
      <c r="R217" s="58"/>
      <c r="S217" s="58">
        <v>73393400</v>
      </c>
      <c r="T217" s="58">
        <v>102119566</v>
      </c>
      <c r="U217" s="56">
        <v>537769753</v>
      </c>
      <c r="V217" s="59">
        <v>19182133</v>
      </c>
    </row>
    <row r="218" spans="1:22" s="10" customFormat="1" ht="12.75" customHeight="1">
      <c r="A218" s="25"/>
      <c r="B218" s="52" t="s">
        <v>459</v>
      </c>
      <c r="C218" s="53" t="s">
        <v>460</v>
      </c>
      <c r="D218" s="54">
        <v>382653880</v>
      </c>
      <c r="E218" s="55">
        <v>351541200</v>
      </c>
      <c r="F218" s="55">
        <v>0</v>
      </c>
      <c r="G218" s="55">
        <v>0</v>
      </c>
      <c r="H218" s="55">
        <v>0</v>
      </c>
      <c r="I218" s="55">
        <v>13741358</v>
      </c>
      <c r="J218" s="55">
        <v>84794900</v>
      </c>
      <c r="K218" s="55">
        <v>475824370</v>
      </c>
      <c r="L218" s="56">
        <v>1308555708</v>
      </c>
      <c r="M218" s="57">
        <v>156748795</v>
      </c>
      <c r="N218" s="58">
        <v>484858551</v>
      </c>
      <c r="O218" s="55">
        <v>124184968</v>
      </c>
      <c r="P218" s="58">
        <v>73678853</v>
      </c>
      <c r="Q218" s="58">
        <v>64342388</v>
      </c>
      <c r="R218" s="58"/>
      <c r="S218" s="58">
        <v>161118692</v>
      </c>
      <c r="T218" s="58">
        <v>85572175</v>
      </c>
      <c r="U218" s="56">
        <v>1150504422</v>
      </c>
      <c r="V218" s="59">
        <v>76467000</v>
      </c>
    </row>
    <row r="219" spans="1:22" s="10" customFormat="1" ht="12.75" customHeight="1">
      <c r="A219" s="25"/>
      <c r="B219" s="52" t="s">
        <v>97</v>
      </c>
      <c r="C219" s="53" t="s">
        <v>98</v>
      </c>
      <c r="D219" s="54">
        <v>659645720</v>
      </c>
      <c r="E219" s="55">
        <v>527240000</v>
      </c>
      <c r="F219" s="55">
        <v>1872280</v>
      </c>
      <c r="G219" s="55">
        <v>0</v>
      </c>
      <c r="H219" s="55">
        <v>0</v>
      </c>
      <c r="I219" s="55">
        <v>36178596</v>
      </c>
      <c r="J219" s="55">
        <v>74955520</v>
      </c>
      <c r="K219" s="55">
        <v>1079796966</v>
      </c>
      <c r="L219" s="56">
        <v>2379689082</v>
      </c>
      <c r="M219" s="57">
        <v>311989000</v>
      </c>
      <c r="N219" s="58">
        <v>771756229</v>
      </c>
      <c r="O219" s="55">
        <v>141357000</v>
      </c>
      <c r="P219" s="58">
        <v>113118000</v>
      </c>
      <c r="Q219" s="58">
        <v>94475602</v>
      </c>
      <c r="R219" s="58"/>
      <c r="S219" s="58">
        <v>634699962</v>
      </c>
      <c r="T219" s="58">
        <v>267193018</v>
      </c>
      <c r="U219" s="56">
        <v>2334588811</v>
      </c>
      <c r="V219" s="59">
        <v>73914037</v>
      </c>
    </row>
    <row r="220" spans="1:22" s="10" customFormat="1" ht="12.75" customHeight="1">
      <c r="A220" s="25"/>
      <c r="B220" s="52" t="s">
        <v>461</v>
      </c>
      <c r="C220" s="53" t="s">
        <v>462</v>
      </c>
      <c r="D220" s="54">
        <v>277393127</v>
      </c>
      <c r="E220" s="55">
        <v>182714303</v>
      </c>
      <c r="F220" s="55">
        <v>0</v>
      </c>
      <c r="G220" s="55">
        <v>0</v>
      </c>
      <c r="H220" s="55">
        <v>0</v>
      </c>
      <c r="I220" s="55">
        <v>5910514</v>
      </c>
      <c r="J220" s="55">
        <v>22351116</v>
      </c>
      <c r="K220" s="55">
        <v>168761137</v>
      </c>
      <c r="L220" s="56">
        <v>657130197</v>
      </c>
      <c r="M220" s="57">
        <v>98077769</v>
      </c>
      <c r="N220" s="58">
        <v>259159016</v>
      </c>
      <c r="O220" s="55">
        <v>65573703</v>
      </c>
      <c r="P220" s="58">
        <v>35908360</v>
      </c>
      <c r="Q220" s="58">
        <v>19201916</v>
      </c>
      <c r="R220" s="58"/>
      <c r="S220" s="58">
        <v>96291948</v>
      </c>
      <c r="T220" s="58">
        <v>45189801</v>
      </c>
      <c r="U220" s="56">
        <v>619402513</v>
      </c>
      <c r="V220" s="59">
        <v>64464212</v>
      </c>
    </row>
    <row r="221" spans="1:22" s="10" customFormat="1" ht="12.75" customHeight="1">
      <c r="A221" s="25"/>
      <c r="B221" s="52" t="s">
        <v>463</v>
      </c>
      <c r="C221" s="53" t="s">
        <v>464</v>
      </c>
      <c r="D221" s="54">
        <v>276307704</v>
      </c>
      <c r="E221" s="55">
        <v>143150643</v>
      </c>
      <c r="F221" s="55">
        <v>1100000</v>
      </c>
      <c r="G221" s="55">
        <v>0</v>
      </c>
      <c r="H221" s="55">
        <v>0</v>
      </c>
      <c r="I221" s="55">
        <v>13510457</v>
      </c>
      <c r="J221" s="55">
        <v>103349620</v>
      </c>
      <c r="K221" s="55">
        <v>218207592</v>
      </c>
      <c r="L221" s="56">
        <v>755626016</v>
      </c>
      <c r="M221" s="57">
        <v>148975012</v>
      </c>
      <c r="N221" s="58">
        <v>178111413</v>
      </c>
      <c r="O221" s="55">
        <v>87043999</v>
      </c>
      <c r="P221" s="58">
        <v>77658167</v>
      </c>
      <c r="Q221" s="58">
        <v>46558140</v>
      </c>
      <c r="R221" s="58"/>
      <c r="S221" s="58">
        <v>143570998</v>
      </c>
      <c r="T221" s="58">
        <v>75488058</v>
      </c>
      <c r="U221" s="56">
        <v>757405787</v>
      </c>
      <c r="V221" s="59">
        <v>30351826</v>
      </c>
    </row>
    <row r="222" spans="1:22" s="10" customFormat="1" ht="12.75" customHeight="1">
      <c r="A222" s="25"/>
      <c r="B222" s="52" t="s">
        <v>465</v>
      </c>
      <c r="C222" s="53" t="s">
        <v>466</v>
      </c>
      <c r="D222" s="54">
        <v>293831602</v>
      </c>
      <c r="E222" s="55">
        <v>206632034</v>
      </c>
      <c r="F222" s="55">
        <v>0</v>
      </c>
      <c r="G222" s="55">
        <v>0</v>
      </c>
      <c r="H222" s="55">
        <v>0</v>
      </c>
      <c r="I222" s="55">
        <v>34041114</v>
      </c>
      <c r="J222" s="55">
        <v>183498900</v>
      </c>
      <c r="K222" s="55">
        <v>318072717</v>
      </c>
      <c r="L222" s="56">
        <v>1036076367</v>
      </c>
      <c r="M222" s="57">
        <v>236157576</v>
      </c>
      <c r="N222" s="58">
        <v>287615082</v>
      </c>
      <c r="O222" s="55">
        <v>75538140</v>
      </c>
      <c r="P222" s="58">
        <v>36960674</v>
      </c>
      <c r="Q222" s="58">
        <v>35667408</v>
      </c>
      <c r="R222" s="58"/>
      <c r="S222" s="58">
        <v>161320350</v>
      </c>
      <c r="T222" s="58">
        <v>170954502</v>
      </c>
      <c r="U222" s="56">
        <v>1004213732</v>
      </c>
      <c r="V222" s="59">
        <v>44349650</v>
      </c>
    </row>
    <row r="223" spans="1:22" s="10" customFormat="1" ht="12.75" customHeight="1">
      <c r="A223" s="25"/>
      <c r="B223" s="52" t="s">
        <v>467</v>
      </c>
      <c r="C223" s="53" t="s">
        <v>468</v>
      </c>
      <c r="D223" s="54">
        <v>32334064</v>
      </c>
      <c r="E223" s="55">
        <v>9149964</v>
      </c>
      <c r="F223" s="55">
        <v>0</v>
      </c>
      <c r="G223" s="55">
        <v>0</v>
      </c>
      <c r="H223" s="55">
        <v>0</v>
      </c>
      <c r="I223" s="55">
        <v>795000</v>
      </c>
      <c r="J223" s="55">
        <v>27277404</v>
      </c>
      <c r="K223" s="55">
        <v>29350664</v>
      </c>
      <c r="L223" s="56">
        <v>98907096</v>
      </c>
      <c r="M223" s="57">
        <v>4715800</v>
      </c>
      <c r="N223" s="58">
        <v>15788152</v>
      </c>
      <c r="O223" s="55">
        <v>5835908</v>
      </c>
      <c r="P223" s="58">
        <v>1625608</v>
      </c>
      <c r="Q223" s="58">
        <v>1810644</v>
      </c>
      <c r="R223" s="58"/>
      <c r="S223" s="58">
        <v>27558190</v>
      </c>
      <c r="T223" s="58">
        <v>36226272</v>
      </c>
      <c r="U223" s="56">
        <v>93560574</v>
      </c>
      <c r="V223" s="59">
        <v>10005550</v>
      </c>
    </row>
    <row r="224" spans="1:22" s="10" customFormat="1" ht="12.75" customHeight="1">
      <c r="A224" s="25"/>
      <c r="B224" s="52" t="s">
        <v>469</v>
      </c>
      <c r="C224" s="53" t="s">
        <v>470</v>
      </c>
      <c r="D224" s="54">
        <v>26079159</v>
      </c>
      <c r="E224" s="55">
        <v>12000000</v>
      </c>
      <c r="F224" s="55">
        <v>0</v>
      </c>
      <c r="G224" s="55">
        <v>0</v>
      </c>
      <c r="H224" s="55">
        <v>0</v>
      </c>
      <c r="I224" s="55">
        <v>1344000</v>
      </c>
      <c r="J224" s="55">
        <v>6534000</v>
      </c>
      <c r="K224" s="55">
        <v>23387379</v>
      </c>
      <c r="L224" s="56">
        <v>69344538</v>
      </c>
      <c r="M224" s="57">
        <v>4477835</v>
      </c>
      <c r="N224" s="58">
        <v>16259590</v>
      </c>
      <c r="O224" s="55">
        <v>4232592</v>
      </c>
      <c r="P224" s="58">
        <v>3126840</v>
      </c>
      <c r="Q224" s="58">
        <v>1576012</v>
      </c>
      <c r="R224" s="58"/>
      <c r="S224" s="58">
        <v>31104150</v>
      </c>
      <c r="T224" s="58">
        <v>8576000</v>
      </c>
      <c r="U224" s="56">
        <v>69353019</v>
      </c>
      <c r="V224" s="59">
        <v>14103850</v>
      </c>
    </row>
    <row r="225" spans="1:22" s="10" customFormat="1" ht="12.75" customHeight="1">
      <c r="A225" s="25"/>
      <c r="B225" s="52" t="s">
        <v>471</v>
      </c>
      <c r="C225" s="53" t="s">
        <v>472</v>
      </c>
      <c r="D225" s="54">
        <v>126219938</v>
      </c>
      <c r="E225" s="55">
        <v>68200500</v>
      </c>
      <c r="F225" s="55">
        <v>8500000</v>
      </c>
      <c r="G225" s="55">
        <v>0</v>
      </c>
      <c r="H225" s="55">
        <v>0</v>
      </c>
      <c r="I225" s="55">
        <v>3123768</v>
      </c>
      <c r="J225" s="55">
        <v>54689437</v>
      </c>
      <c r="K225" s="55">
        <v>86441089</v>
      </c>
      <c r="L225" s="56">
        <v>347174732</v>
      </c>
      <c r="M225" s="57">
        <v>40903128</v>
      </c>
      <c r="N225" s="58">
        <v>85272600</v>
      </c>
      <c r="O225" s="55">
        <v>22631285</v>
      </c>
      <c r="P225" s="58">
        <v>18087237</v>
      </c>
      <c r="Q225" s="58">
        <v>9411425</v>
      </c>
      <c r="R225" s="58"/>
      <c r="S225" s="58">
        <v>84105300</v>
      </c>
      <c r="T225" s="58">
        <v>67754331</v>
      </c>
      <c r="U225" s="56">
        <v>328165306</v>
      </c>
      <c r="V225" s="59">
        <v>20810700</v>
      </c>
    </row>
    <row r="226" spans="1:23" s="10" customFormat="1" ht="12.75" customHeight="1">
      <c r="A226" s="26"/>
      <c r="B226" s="61" t="s">
        <v>630</v>
      </c>
      <c r="C226" s="62"/>
      <c r="D226" s="63">
        <f aca="true" t="shared" si="1" ref="D226:V226">SUM(D21:D225)</f>
        <v>47182593843</v>
      </c>
      <c r="E226" s="64">
        <f t="shared" si="1"/>
        <v>31585140858</v>
      </c>
      <c r="F226" s="64">
        <f t="shared" si="1"/>
        <v>6378630942</v>
      </c>
      <c r="G226" s="64">
        <f t="shared" si="1"/>
        <v>0</v>
      </c>
      <c r="H226" s="64">
        <f t="shared" si="1"/>
        <v>0</v>
      </c>
      <c r="I226" s="64">
        <f t="shared" si="1"/>
        <v>3040305207</v>
      </c>
      <c r="J226" s="64">
        <f t="shared" si="1"/>
        <v>13700446515</v>
      </c>
      <c r="K226" s="64">
        <f t="shared" si="1"/>
        <v>45467060495</v>
      </c>
      <c r="L226" s="65">
        <f t="shared" si="1"/>
        <v>147354177860</v>
      </c>
      <c r="M226" s="66">
        <f t="shared" si="1"/>
        <v>23196291292</v>
      </c>
      <c r="N226" s="67">
        <f t="shared" si="1"/>
        <v>42213790205</v>
      </c>
      <c r="O226" s="64">
        <f t="shared" si="1"/>
        <v>12777939256</v>
      </c>
      <c r="P226" s="67">
        <f t="shared" si="1"/>
        <v>5094889422</v>
      </c>
      <c r="Q226" s="67">
        <f t="shared" si="1"/>
        <v>5089182525</v>
      </c>
      <c r="R226" s="67">
        <f t="shared" si="1"/>
        <v>0</v>
      </c>
      <c r="S226" s="67">
        <f t="shared" si="1"/>
        <v>41716437766</v>
      </c>
      <c r="T226" s="67">
        <f t="shared" si="1"/>
        <v>14482745625</v>
      </c>
      <c r="U226" s="65">
        <f t="shared" si="1"/>
        <v>144571276091</v>
      </c>
      <c r="V226" s="59">
        <f t="shared" si="1"/>
        <v>15621294941</v>
      </c>
      <c r="W226" s="59">
        <f>U226-V226</f>
        <v>128949981150</v>
      </c>
    </row>
    <row r="227" spans="1:22" s="10" customFormat="1" ht="12.75" customHeight="1">
      <c r="A227" s="25"/>
      <c r="B227" s="52"/>
      <c r="C227" s="53"/>
      <c r="D227" s="54"/>
      <c r="E227" s="55"/>
      <c r="F227" s="55"/>
      <c r="G227" s="55"/>
      <c r="H227" s="55"/>
      <c r="I227" s="55"/>
      <c r="J227" s="55"/>
      <c r="K227" s="55"/>
      <c r="L227" s="56"/>
      <c r="M227" s="57"/>
      <c r="N227" s="58"/>
      <c r="O227" s="55"/>
      <c r="P227" s="58"/>
      <c r="Q227" s="58"/>
      <c r="R227" s="58"/>
      <c r="S227" s="58"/>
      <c r="T227" s="58"/>
      <c r="U227" s="56"/>
      <c r="V227" s="59"/>
    </row>
    <row r="228" spans="1:22" s="10" customFormat="1" ht="12.75" customHeight="1">
      <c r="A228" s="19"/>
      <c r="B228" s="99" t="s">
        <v>473</v>
      </c>
      <c r="C228" s="100"/>
      <c r="D228" s="101"/>
      <c r="E228" s="102"/>
      <c r="F228" s="102"/>
      <c r="G228" s="102"/>
      <c r="H228" s="102"/>
      <c r="I228" s="102"/>
      <c r="J228" s="102"/>
      <c r="K228" s="102"/>
      <c r="L228" s="103"/>
      <c r="M228" s="101"/>
      <c r="N228" s="102"/>
      <c r="O228" s="102"/>
      <c r="P228" s="102"/>
      <c r="Q228" s="102"/>
      <c r="R228" s="102"/>
      <c r="S228" s="102"/>
      <c r="T228" s="102"/>
      <c r="U228" s="103"/>
      <c r="V228" s="59"/>
    </row>
    <row r="229" spans="1:22" s="10" customFormat="1" ht="12.75" customHeight="1">
      <c r="A229" s="25"/>
      <c r="B229" s="52"/>
      <c r="C229" s="53"/>
      <c r="D229" s="54"/>
      <c r="E229" s="55"/>
      <c r="F229" s="55"/>
      <c r="G229" s="55"/>
      <c r="H229" s="55"/>
      <c r="I229" s="55"/>
      <c r="J229" s="55"/>
      <c r="K229" s="55"/>
      <c r="L229" s="56"/>
      <c r="M229" s="57"/>
      <c r="N229" s="58"/>
      <c r="O229" s="55"/>
      <c r="P229" s="58"/>
      <c r="Q229" s="58"/>
      <c r="R229" s="58"/>
      <c r="S229" s="58"/>
      <c r="T229" s="58"/>
      <c r="U229" s="56"/>
      <c r="V229" s="59"/>
    </row>
    <row r="230" spans="1:22" s="10" customFormat="1" ht="12.75" customHeight="1">
      <c r="A230" s="25"/>
      <c r="B230" s="52" t="s">
        <v>474</v>
      </c>
      <c r="C230" s="53" t="s">
        <v>475</v>
      </c>
      <c r="D230" s="54">
        <v>215390595</v>
      </c>
      <c r="E230" s="55">
        <v>0</v>
      </c>
      <c r="F230" s="55">
        <v>14837482</v>
      </c>
      <c r="G230" s="55">
        <v>0</v>
      </c>
      <c r="H230" s="55">
        <v>0</v>
      </c>
      <c r="I230" s="55">
        <v>91500</v>
      </c>
      <c r="J230" s="55">
        <v>770000</v>
      </c>
      <c r="K230" s="55">
        <v>201574960</v>
      </c>
      <c r="L230" s="56">
        <v>432664537</v>
      </c>
      <c r="M230" s="57">
        <v>0</v>
      </c>
      <c r="N230" s="58">
        <v>907866</v>
      </c>
      <c r="O230" s="55">
        <v>116422219</v>
      </c>
      <c r="P230" s="58">
        <v>96554</v>
      </c>
      <c r="Q230" s="58">
        <v>68544</v>
      </c>
      <c r="R230" s="58"/>
      <c r="S230" s="58">
        <v>26975000</v>
      </c>
      <c r="T230" s="58">
        <v>282525815</v>
      </c>
      <c r="U230" s="56">
        <v>426995998</v>
      </c>
      <c r="V230" s="59">
        <v>630000</v>
      </c>
    </row>
    <row r="231" spans="1:22" s="10" customFormat="1" ht="12.75" customHeight="1">
      <c r="A231" s="25"/>
      <c r="B231" s="52" t="s">
        <v>476</v>
      </c>
      <c r="C231" s="53" t="s">
        <v>477</v>
      </c>
      <c r="D231" s="54">
        <v>57423076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106789200</v>
      </c>
      <c r="L231" s="56">
        <v>164212276</v>
      </c>
      <c r="M231" s="57">
        <v>0</v>
      </c>
      <c r="N231" s="58">
        <v>0</v>
      </c>
      <c r="O231" s="55">
        <v>0</v>
      </c>
      <c r="P231" s="58">
        <v>0</v>
      </c>
      <c r="Q231" s="58">
        <v>0</v>
      </c>
      <c r="R231" s="58"/>
      <c r="S231" s="58">
        <v>101433000</v>
      </c>
      <c r="T231" s="58">
        <v>62779281</v>
      </c>
      <c r="U231" s="56">
        <v>164212281</v>
      </c>
      <c r="V231" s="59">
        <v>0</v>
      </c>
    </row>
    <row r="232" spans="1:22" s="10" customFormat="1" ht="12.75" customHeight="1">
      <c r="A232" s="25"/>
      <c r="B232" s="52" t="s">
        <v>478</v>
      </c>
      <c r="C232" s="53" t="s">
        <v>479</v>
      </c>
      <c r="D232" s="54">
        <v>806461788</v>
      </c>
      <c r="E232" s="55">
        <v>0</v>
      </c>
      <c r="F232" s="55">
        <v>120000036</v>
      </c>
      <c r="G232" s="55">
        <v>0</v>
      </c>
      <c r="H232" s="55">
        <v>0</v>
      </c>
      <c r="I232" s="55">
        <v>1694460</v>
      </c>
      <c r="J232" s="55">
        <v>221309100</v>
      </c>
      <c r="K232" s="55">
        <v>452777136</v>
      </c>
      <c r="L232" s="56">
        <v>1602242520</v>
      </c>
      <c r="M232" s="57">
        <v>0</v>
      </c>
      <c r="N232" s="58">
        <v>0</v>
      </c>
      <c r="O232" s="55">
        <v>383511972</v>
      </c>
      <c r="P232" s="58">
        <v>140540928</v>
      </c>
      <c r="Q232" s="58">
        <v>7409364</v>
      </c>
      <c r="R232" s="58"/>
      <c r="S232" s="58">
        <v>555173160</v>
      </c>
      <c r="T232" s="58">
        <v>587770980</v>
      </c>
      <c r="U232" s="56">
        <v>1674406404</v>
      </c>
      <c r="V232" s="59">
        <v>491381472</v>
      </c>
    </row>
    <row r="233" spans="1:22" s="10" customFormat="1" ht="12.75" customHeight="1">
      <c r="A233" s="25"/>
      <c r="B233" s="52" t="s">
        <v>480</v>
      </c>
      <c r="C233" s="53" t="s">
        <v>481</v>
      </c>
      <c r="D233" s="54">
        <v>384682312</v>
      </c>
      <c r="E233" s="55">
        <v>0</v>
      </c>
      <c r="F233" s="55">
        <v>17320954</v>
      </c>
      <c r="G233" s="55">
        <v>0</v>
      </c>
      <c r="H233" s="55">
        <v>0</v>
      </c>
      <c r="I233" s="55">
        <v>500000</v>
      </c>
      <c r="J233" s="55">
        <v>129734521</v>
      </c>
      <c r="K233" s="55">
        <v>512215506</v>
      </c>
      <c r="L233" s="56">
        <v>1044453293</v>
      </c>
      <c r="M233" s="57">
        <v>0</v>
      </c>
      <c r="N233" s="58">
        <v>0</v>
      </c>
      <c r="O233" s="55">
        <v>263835000</v>
      </c>
      <c r="P233" s="58">
        <v>65177273</v>
      </c>
      <c r="Q233" s="58">
        <v>0</v>
      </c>
      <c r="R233" s="58"/>
      <c r="S233" s="58">
        <v>649963949</v>
      </c>
      <c r="T233" s="58">
        <v>164094421</v>
      </c>
      <c r="U233" s="56">
        <v>1143070643</v>
      </c>
      <c r="V233" s="59">
        <v>620504000</v>
      </c>
    </row>
    <row r="234" spans="1:22" s="10" customFormat="1" ht="12.75" customHeight="1">
      <c r="A234" s="25"/>
      <c r="B234" s="60" t="s">
        <v>482</v>
      </c>
      <c r="C234" s="53" t="s">
        <v>483</v>
      </c>
      <c r="D234" s="54">
        <v>248795352</v>
      </c>
      <c r="E234" s="55">
        <v>0</v>
      </c>
      <c r="F234" s="55">
        <v>9000000</v>
      </c>
      <c r="G234" s="55">
        <v>0</v>
      </c>
      <c r="H234" s="55">
        <v>0</v>
      </c>
      <c r="I234" s="55">
        <v>5785000</v>
      </c>
      <c r="J234" s="55">
        <v>79440904</v>
      </c>
      <c r="K234" s="55">
        <v>214150901</v>
      </c>
      <c r="L234" s="56">
        <v>557172157</v>
      </c>
      <c r="M234" s="57">
        <v>0</v>
      </c>
      <c r="N234" s="58">
        <v>0</v>
      </c>
      <c r="O234" s="55">
        <v>143887197</v>
      </c>
      <c r="P234" s="58">
        <v>33195596</v>
      </c>
      <c r="Q234" s="58">
        <v>0</v>
      </c>
      <c r="R234" s="58"/>
      <c r="S234" s="58">
        <v>373800650</v>
      </c>
      <c r="T234" s="58">
        <v>63461416</v>
      </c>
      <c r="U234" s="56">
        <v>614344859</v>
      </c>
      <c r="V234" s="59">
        <v>227984350</v>
      </c>
    </row>
    <row r="235" spans="1:22" s="10" customFormat="1" ht="12.75" customHeight="1">
      <c r="A235" s="25"/>
      <c r="B235" s="52" t="s">
        <v>484</v>
      </c>
      <c r="C235" s="53" t="s">
        <v>485</v>
      </c>
      <c r="D235" s="54">
        <v>704235339</v>
      </c>
      <c r="E235" s="55">
        <v>0</v>
      </c>
      <c r="F235" s="55">
        <v>37353525</v>
      </c>
      <c r="G235" s="55">
        <v>0</v>
      </c>
      <c r="H235" s="55">
        <v>0</v>
      </c>
      <c r="I235" s="55">
        <v>0</v>
      </c>
      <c r="J235" s="55">
        <v>160430386</v>
      </c>
      <c r="K235" s="55">
        <v>804381993</v>
      </c>
      <c r="L235" s="56">
        <v>1706401243</v>
      </c>
      <c r="M235" s="57">
        <v>0</v>
      </c>
      <c r="N235" s="58">
        <v>0</v>
      </c>
      <c r="O235" s="55">
        <v>254699812</v>
      </c>
      <c r="P235" s="58">
        <v>112602658</v>
      </c>
      <c r="Q235" s="58">
        <v>0</v>
      </c>
      <c r="R235" s="58"/>
      <c r="S235" s="58">
        <v>976036181</v>
      </c>
      <c r="T235" s="58">
        <v>405468856</v>
      </c>
      <c r="U235" s="56">
        <v>1748807507</v>
      </c>
      <c r="V235" s="59">
        <v>891519000</v>
      </c>
    </row>
    <row r="236" spans="1:22" s="10" customFormat="1" ht="12.75" customHeight="1">
      <c r="A236" s="25"/>
      <c r="B236" s="52" t="s">
        <v>486</v>
      </c>
      <c r="C236" s="53" t="s">
        <v>487</v>
      </c>
      <c r="D236" s="54">
        <v>48253407</v>
      </c>
      <c r="E236" s="55">
        <v>0</v>
      </c>
      <c r="F236" s="55">
        <v>0</v>
      </c>
      <c r="G236" s="55">
        <v>0</v>
      </c>
      <c r="H236" s="55">
        <v>0</v>
      </c>
      <c r="I236" s="55">
        <v>290000</v>
      </c>
      <c r="J236" s="55">
        <v>491000</v>
      </c>
      <c r="K236" s="55">
        <v>18507809</v>
      </c>
      <c r="L236" s="56">
        <v>67542216</v>
      </c>
      <c r="M236" s="57">
        <v>0</v>
      </c>
      <c r="N236" s="58">
        <v>0</v>
      </c>
      <c r="O236" s="55">
        <v>0</v>
      </c>
      <c r="P236" s="58">
        <v>0</v>
      </c>
      <c r="Q236" s="58">
        <v>0</v>
      </c>
      <c r="R236" s="58"/>
      <c r="S236" s="58">
        <v>66302000</v>
      </c>
      <c r="T236" s="58">
        <v>1644987</v>
      </c>
      <c r="U236" s="56">
        <v>67946987</v>
      </c>
      <c r="V236" s="59">
        <v>0</v>
      </c>
    </row>
    <row r="237" spans="1:22" s="10" customFormat="1" ht="12.75" customHeight="1">
      <c r="A237" s="25"/>
      <c r="B237" s="52" t="s">
        <v>488</v>
      </c>
      <c r="C237" s="53" t="s">
        <v>489</v>
      </c>
      <c r="D237" s="54">
        <v>110803364</v>
      </c>
      <c r="E237" s="55">
        <v>0</v>
      </c>
      <c r="F237" s="55">
        <v>0</v>
      </c>
      <c r="G237" s="55">
        <v>0</v>
      </c>
      <c r="H237" s="55">
        <v>0</v>
      </c>
      <c r="I237" s="55">
        <v>635510</v>
      </c>
      <c r="J237" s="55">
        <v>0</v>
      </c>
      <c r="K237" s="55">
        <v>65281619</v>
      </c>
      <c r="L237" s="56">
        <v>176720493</v>
      </c>
      <c r="M237" s="57">
        <v>0</v>
      </c>
      <c r="N237" s="58">
        <v>0</v>
      </c>
      <c r="O237" s="55">
        <v>0</v>
      </c>
      <c r="P237" s="58">
        <v>0</v>
      </c>
      <c r="Q237" s="58">
        <v>0</v>
      </c>
      <c r="R237" s="58"/>
      <c r="S237" s="58">
        <v>43097000</v>
      </c>
      <c r="T237" s="58">
        <v>95763000</v>
      </c>
      <c r="U237" s="56">
        <v>138860000</v>
      </c>
      <c r="V237" s="59">
        <v>10050000</v>
      </c>
    </row>
    <row r="238" spans="1:22" s="10" customFormat="1" ht="12.75" customHeight="1">
      <c r="A238" s="25"/>
      <c r="B238" s="52" t="s">
        <v>490</v>
      </c>
      <c r="C238" s="53" t="s">
        <v>491</v>
      </c>
      <c r="D238" s="54">
        <v>90246747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5">
        <v>51239252</v>
      </c>
      <c r="L238" s="56">
        <v>141485999</v>
      </c>
      <c r="M238" s="57">
        <v>0</v>
      </c>
      <c r="N238" s="58">
        <v>0</v>
      </c>
      <c r="O238" s="55">
        <v>0</v>
      </c>
      <c r="P238" s="58">
        <v>0</v>
      </c>
      <c r="Q238" s="58">
        <v>0</v>
      </c>
      <c r="R238" s="58"/>
      <c r="S238" s="58">
        <v>131037000</v>
      </c>
      <c r="T238" s="58">
        <v>11596997</v>
      </c>
      <c r="U238" s="56">
        <v>142633997</v>
      </c>
      <c r="V238" s="59">
        <v>2426000</v>
      </c>
    </row>
    <row r="239" spans="1:22" s="10" customFormat="1" ht="12.75" customHeight="1">
      <c r="A239" s="25"/>
      <c r="B239" s="52" t="s">
        <v>492</v>
      </c>
      <c r="C239" s="53" t="s">
        <v>493</v>
      </c>
      <c r="D239" s="54">
        <v>247362262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750000</v>
      </c>
      <c r="K239" s="55">
        <v>189509511</v>
      </c>
      <c r="L239" s="56">
        <v>437621773</v>
      </c>
      <c r="M239" s="57">
        <v>0</v>
      </c>
      <c r="N239" s="58">
        <v>0</v>
      </c>
      <c r="O239" s="55">
        <v>0</v>
      </c>
      <c r="P239" s="58">
        <v>0</v>
      </c>
      <c r="Q239" s="58">
        <v>0</v>
      </c>
      <c r="R239" s="58"/>
      <c r="S239" s="58">
        <v>248405000</v>
      </c>
      <c r="T239" s="58">
        <v>185769851</v>
      </c>
      <c r="U239" s="56">
        <v>434174851</v>
      </c>
      <c r="V239" s="59">
        <v>1733100</v>
      </c>
    </row>
    <row r="240" spans="1:22" s="10" customFormat="1" ht="12.75" customHeight="1">
      <c r="A240" s="25"/>
      <c r="B240" s="52" t="s">
        <v>494</v>
      </c>
      <c r="C240" s="53" t="s">
        <v>495</v>
      </c>
      <c r="D240" s="54">
        <v>127948800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60392350</v>
      </c>
      <c r="L240" s="56">
        <v>188341150</v>
      </c>
      <c r="M240" s="57">
        <v>0</v>
      </c>
      <c r="N240" s="58">
        <v>0</v>
      </c>
      <c r="O240" s="55">
        <v>0</v>
      </c>
      <c r="P240" s="58">
        <v>0</v>
      </c>
      <c r="Q240" s="58">
        <v>0</v>
      </c>
      <c r="R240" s="58"/>
      <c r="S240" s="58">
        <v>15150000</v>
      </c>
      <c r="T240" s="58">
        <v>157523000</v>
      </c>
      <c r="U240" s="56">
        <v>172673000</v>
      </c>
      <c r="V240" s="59">
        <v>2506000</v>
      </c>
    </row>
    <row r="241" spans="1:22" s="10" customFormat="1" ht="12.75" customHeight="1">
      <c r="A241" s="25"/>
      <c r="B241" s="52" t="s">
        <v>496</v>
      </c>
      <c r="C241" s="53" t="s">
        <v>497</v>
      </c>
      <c r="D241" s="54">
        <v>392122911</v>
      </c>
      <c r="E241" s="55">
        <v>0</v>
      </c>
      <c r="F241" s="55">
        <v>145786830</v>
      </c>
      <c r="G241" s="55">
        <v>0</v>
      </c>
      <c r="H241" s="55">
        <v>0</v>
      </c>
      <c r="I241" s="55">
        <v>2521965</v>
      </c>
      <c r="J241" s="55">
        <v>40313795</v>
      </c>
      <c r="K241" s="55">
        <v>698103310</v>
      </c>
      <c r="L241" s="56">
        <v>1278848811</v>
      </c>
      <c r="M241" s="57">
        <v>0</v>
      </c>
      <c r="N241" s="58">
        <v>0</v>
      </c>
      <c r="O241" s="55">
        <v>552867632</v>
      </c>
      <c r="P241" s="58">
        <v>93507966</v>
      </c>
      <c r="Q241" s="58">
        <v>0</v>
      </c>
      <c r="R241" s="58"/>
      <c r="S241" s="58">
        <v>499502016</v>
      </c>
      <c r="T241" s="58">
        <v>13124719</v>
      </c>
      <c r="U241" s="56">
        <v>1159002333</v>
      </c>
      <c r="V241" s="59">
        <v>279336000</v>
      </c>
    </row>
    <row r="242" spans="1:22" s="10" customFormat="1" ht="12.75" customHeight="1">
      <c r="A242" s="25"/>
      <c r="B242" s="52" t="s">
        <v>498</v>
      </c>
      <c r="C242" s="53" t="s">
        <v>499</v>
      </c>
      <c r="D242" s="54">
        <v>263272212</v>
      </c>
      <c r="E242" s="55">
        <v>0</v>
      </c>
      <c r="F242" s="55">
        <v>154532000</v>
      </c>
      <c r="G242" s="55">
        <v>0</v>
      </c>
      <c r="H242" s="55">
        <v>0</v>
      </c>
      <c r="I242" s="55">
        <v>27550000</v>
      </c>
      <c r="J242" s="55">
        <v>83747055</v>
      </c>
      <c r="K242" s="55">
        <v>283064703</v>
      </c>
      <c r="L242" s="56">
        <v>812165970</v>
      </c>
      <c r="M242" s="57">
        <v>0</v>
      </c>
      <c r="N242" s="58">
        <v>0</v>
      </c>
      <c r="O242" s="55">
        <v>305965459</v>
      </c>
      <c r="P242" s="58">
        <v>29052690</v>
      </c>
      <c r="Q242" s="58">
        <v>0</v>
      </c>
      <c r="R242" s="58"/>
      <c r="S242" s="58">
        <v>300569346</v>
      </c>
      <c r="T242" s="58">
        <v>301304086</v>
      </c>
      <c r="U242" s="56">
        <v>936891581</v>
      </c>
      <c r="V242" s="59">
        <v>184081000</v>
      </c>
    </row>
    <row r="243" spans="1:22" s="10" customFormat="1" ht="12.75" customHeight="1">
      <c r="A243" s="25"/>
      <c r="B243" s="52" t="s">
        <v>500</v>
      </c>
      <c r="C243" s="53" t="s">
        <v>501</v>
      </c>
      <c r="D243" s="54">
        <v>319142959</v>
      </c>
      <c r="E243" s="55">
        <v>0</v>
      </c>
      <c r="F243" s="55">
        <v>136845643</v>
      </c>
      <c r="G243" s="55">
        <v>0</v>
      </c>
      <c r="H243" s="55">
        <v>0</v>
      </c>
      <c r="I243" s="55">
        <v>0</v>
      </c>
      <c r="J243" s="55">
        <v>175709349</v>
      </c>
      <c r="K243" s="55">
        <v>252349187</v>
      </c>
      <c r="L243" s="56">
        <v>884047138</v>
      </c>
      <c r="M243" s="57">
        <v>0</v>
      </c>
      <c r="N243" s="58">
        <v>0</v>
      </c>
      <c r="O243" s="55">
        <v>265271857</v>
      </c>
      <c r="P243" s="58">
        <v>17979192</v>
      </c>
      <c r="Q243" s="58">
        <v>0</v>
      </c>
      <c r="R243" s="58"/>
      <c r="S243" s="58">
        <v>499450000</v>
      </c>
      <c r="T243" s="58">
        <v>101346097</v>
      </c>
      <c r="U243" s="56">
        <v>884047146</v>
      </c>
      <c r="V243" s="59">
        <v>289559000</v>
      </c>
    </row>
    <row r="244" spans="1:22" s="10" customFormat="1" ht="12.75" customHeight="1">
      <c r="A244" s="25"/>
      <c r="B244" s="52" t="s">
        <v>502</v>
      </c>
      <c r="C244" s="53" t="s">
        <v>503</v>
      </c>
      <c r="D244" s="54">
        <v>184823090</v>
      </c>
      <c r="E244" s="55">
        <v>0</v>
      </c>
      <c r="F244" s="55">
        <v>21596080</v>
      </c>
      <c r="G244" s="55">
        <v>0</v>
      </c>
      <c r="H244" s="55">
        <v>0</v>
      </c>
      <c r="I244" s="55">
        <v>0</v>
      </c>
      <c r="J244" s="55">
        <v>14056071</v>
      </c>
      <c r="K244" s="55">
        <v>282253353</v>
      </c>
      <c r="L244" s="56">
        <v>502728594</v>
      </c>
      <c r="M244" s="57">
        <v>0</v>
      </c>
      <c r="N244" s="58">
        <v>0</v>
      </c>
      <c r="O244" s="55">
        <v>55284432</v>
      </c>
      <c r="P244" s="58">
        <v>12599249</v>
      </c>
      <c r="Q244" s="58">
        <v>0</v>
      </c>
      <c r="R244" s="58"/>
      <c r="S244" s="58">
        <v>393154000</v>
      </c>
      <c r="T244" s="58">
        <v>26993500</v>
      </c>
      <c r="U244" s="56">
        <v>488031181</v>
      </c>
      <c r="V244" s="59">
        <v>270138000</v>
      </c>
    </row>
    <row r="245" spans="1:22" s="10" customFormat="1" ht="12.75" customHeight="1">
      <c r="A245" s="25"/>
      <c r="B245" s="52" t="s">
        <v>504</v>
      </c>
      <c r="C245" s="53" t="s">
        <v>505</v>
      </c>
      <c r="D245" s="54">
        <v>106146441</v>
      </c>
      <c r="E245" s="55">
        <v>0</v>
      </c>
      <c r="F245" s="55">
        <v>20000000</v>
      </c>
      <c r="G245" s="55">
        <v>0</v>
      </c>
      <c r="H245" s="55">
        <v>0</v>
      </c>
      <c r="I245" s="55">
        <v>1264000</v>
      </c>
      <c r="J245" s="55">
        <v>23500003</v>
      </c>
      <c r="K245" s="55">
        <v>125422385</v>
      </c>
      <c r="L245" s="56">
        <v>276332829</v>
      </c>
      <c r="M245" s="57">
        <v>0</v>
      </c>
      <c r="N245" s="58">
        <v>0</v>
      </c>
      <c r="O245" s="55">
        <v>23876641</v>
      </c>
      <c r="P245" s="58">
        <v>5626343</v>
      </c>
      <c r="Q245" s="58">
        <v>0</v>
      </c>
      <c r="R245" s="58"/>
      <c r="S245" s="58">
        <v>182217001</v>
      </c>
      <c r="T245" s="58">
        <v>12620089</v>
      </c>
      <c r="U245" s="56">
        <v>224340074</v>
      </c>
      <c r="V245" s="59">
        <v>93214000</v>
      </c>
    </row>
    <row r="246" spans="1:22" s="10" customFormat="1" ht="12.75" customHeight="1">
      <c r="A246" s="25"/>
      <c r="B246" s="52" t="s">
        <v>506</v>
      </c>
      <c r="C246" s="53" t="s">
        <v>507</v>
      </c>
      <c r="D246" s="54">
        <v>231816503</v>
      </c>
      <c r="E246" s="55">
        <v>0</v>
      </c>
      <c r="F246" s="55">
        <v>23552113</v>
      </c>
      <c r="G246" s="55">
        <v>0</v>
      </c>
      <c r="H246" s="55">
        <v>0</v>
      </c>
      <c r="I246" s="55">
        <v>0</v>
      </c>
      <c r="J246" s="55">
        <v>11000000</v>
      </c>
      <c r="K246" s="55">
        <v>297493579</v>
      </c>
      <c r="L246" s="56">
        <v>563862195</v>
      </c>
      <c r="M246" s="57">
        <v>0</v>
      </c>
      <c r="N246" s="58">
        <v>0</v>
      </c>
      <c r="O246" s="55">
        <v>41367699</v>
      </c>
      <c r="P246" s="58">
        <v>11139746</v>
      </c>
      <c r="Q246" s="58">
        <v>0</v>
      </c>
      <c r="R246" s="58"/>
      <c r="S246" s="58">
        <v>515221000</v>
      </c>
      <c r="T246" s="58">
        <v>6200000</v>
      </c>
      <c r="U246" s="56">
        <v>573928445</v>
      </c>
      <c r="V246" s="59">
        <v>444068000</v>
      </c>
    </row>
    <row r="247" spans="1:22" s="10" customFormat="1" ht="12.75" customHeight="1">
      <c r="A247" s="25"/>
      <c r="B247" s="52" t="s">
        <v>508</v>
      </c>
      <c r="C247" s="53" t="s">
        <v>509</v>
      </c>
      <c r="D247" s="54">
        <v>194393765</v>
      </c>
      <c r="E247" s="55">
        <v>59125500</v>
      </c>
      <c r="F247" s="55">
        <v>88541681</v>
      </c>
      <c r="G247" s="55">
        <v>0</v>
      </c>
      <c r="H247" s="55">
        <v>0</v>
      </c>
      <c r="I247" s="55">
        <v>1700000</v>
      </c>
      <c r="J247" s="55">
        <v>7605044</v>
      </c>
      <c r="K247" s="55">
        <v>194873657</v>
      </c>
      <c r="L247" s="56">
        <v>546239647</v>
      </c>
      <c r="M247" s="57">
        <v>0</v>
      </c>
      <c r="N247" s="58">
        <v>5065948</v>
      </c>
      <c r="O247" s="55">
        <v>48602256</v>
      </c>
      <c r="P247" s="58">
        <v>643595</v>
      </c>
      <c r="Q247" s="58">
        <v>0</v>
      </c>
      <c r="R247" s="58"/>
      <c r="S247" s="58">
        <v>471948250</v>
      </c>
      <c r="T247" s="58">
        <v>19979580</v>
      </c>
      <c r="U247" s="56">
        <v>546239629</v>
      </c>
      <c r="V247" s="59">
        <v>295260750</v>
      </c>
    </row>
    <row r="248" spans="1:22" s="10" customFormat="1" ht="12.75" customHeight="1">
      <c r="A248" s="25"/>
      <c r="B248" s="52" t="s">
        <v>510</v>
      </c>
      <c r="C248" s="53" t="s">
        <v>511</v>
      </c>
      <c r="D248" s="54">
        <v>294857137</v>
      </c>
      <c r="E248" s="55">
        <v>0</v>
      </c>
      <c r="F248" s="55">
        <v>71810790</v>
      </c>
      <c r="G248" s="55">
        <v>0</v>
      </c>
      <c r="H248" s="55">
        <v>0</v>
      </c>
      <c r="I248" s="55">
        <v>3721615</v>
      </c>
      <c r="J248" s="55">
        <v>7816979</v>
      </c>
      <c r="K248" s="55">
        <v>415590851</v>
      </c>
      <c r="L248" s="56">
        <v>793797372</v>
      </c>
      <c r="M248" s="57">
        <v>0</v>
      </c>
      <c r="N248" s="58">
        <v>0</v>
      </c>
      <c r="O248" s="55">
        <v>69502408</v>
      </c>
      <c r="P248" s="58">
        <v>8444047</v>
      </c>
      <c r="Q248" s="58">
        <v>25172821</v>
      </c>
      <c r="R248" s="58"/>
      <c r="S248" s="58">
        <v>591779678</v>
      </c>
      <c r="T248" s="58">
        <v>37526957</v>
      </c>
      <c r="U248" s="56">
        <v>732425911</v>
      </c>
      <c r="V248" s="59">
        <v>246981322</v>
      </c>
    </row>
    <row r="249" spans="1:22" s="10" customFormat="1" ht="12.75" customHeight="1">
      <c r="A249" s="25"/>
      <c r="B249" s="52" t="s">
        <v>512</v>
      </c>
      <c r="C249" s="53" t="s">
        <v>513</v>
      </c>
      <c r="D249" s="54">
        <v>284801832</v>
      </c>
      <c r="E249" s="55">
        <v>0</v>
      </c>
      <c r="F249" s="55">
        <v>216200004</v>
      </c>
      <c r="G249" s="55">
        <v>0</v>
      </c>
      <c r="H249" s="55">
        <v>0</v>
      </c>
      <c r="I249" s="55">
        <v>12690708</v>
      </c>
      <c r="J249" s="55">
        <v>18300636</v>
      </c>
      <c r="K249" s="55">
        <v>412564068</v>
      </c>
      <c r="L249" s="56">
        <v>944557248</v>
      </c>
      <c r="M249" s="57">
        <v>0</v>
      </c>
      <c r="N249" s="58">
        <v>0</v>
      </c>
      <c r="O249" s="55">
        <v>167768208</v>
      </c>
      <c r="P249" s="58">
        <v>45933540</v>
      </c>
      <c r="Q249" s="58">
        <v>0</v>
      </c>
      <c r="R249" s="58"/>
      <c r="S249" s="58">
        <v>648676128</v>
      </c>
      <c r="T249" s="58">
        <v>81427284</v>
      </c>
      <c r="U249" s="56">
        <v>943805160</v>
      </c>
      <c r="V249" s="59">
        <v>225227568</v>
      </c>
    </row>
    <row r="250" spans="1:22" s="10" customFormat="1" ht="12.75" customHeight="1">
      <c r="A250" s="25"/>
      <c r="B250" s="52" t="s">
        <v>514</v>
      </c>
      <c r="C250" s="53" t="s">
        <v>515</v>
      </c>
      <c r="D250" s="54">
        <v>135151777</v>
      </c>
      <c r="E250" s="55">
        <v>0</v>
      </c>
      <c r="F250" s="55">
        <v>0</v>
      </c>
      <c r="G250" s="55">
        <v>0</v>
      </c>
      <c r="H250" s="55">
        <v>0</v>
      </c>
      <c r="I250" s="55">
        <v>6491517</v>
      </c>
      <c r="J250" s="55">
        <v>400000</v>
      </c>
      <c r="K250" s="55">
        <v>97814938</v>
      </c>
      <c r="L250" s="56">
        <v>239858232</v>
      </c>
      <c r="M250" s="57">
        <v>0</v>
      </c>
      <c r="N250" s="58">
        <v>411765</v>
      </c>
      <c r="O250" s="55">
        <v>6000</v>
      </c>
      <c r="P250" s="58">
        <v>0</v>
      </c>
      <c r="Q250" s="58">
        <v>12000000</v>
      </c>
      <c r="R250" s="58"/>
      <c r="S250" s="58">
        <v>182092821</v>
      </c>
      <c r="T250" s="58">
        <v>42581631</v>
      </c>
      <c r="U250" s="56">
        <v>237092217</v>
      </c>
      <c r="V250" s="59">
        <v>2100000</v>
      </c>
    </row>
    <row r="251" spans="1:22" s="10" customFormat="1" ht="12.75" customHeight="1">
      <c r="A251" s="25"/>
      <c r="B251" s="52" t="s">
        <v>516</v>
      </c>
      <c r="C251" s="53" t="s">
        <v>517</v>
      </c>
      <c r="D251" s="54">
        <v>212415369</v>
      </c>
      <c r="E251" s="55">
        <v>0</v>
      </c>
      <c r="F251" s="55">
        <v>0</v>
      </c>
      <c r="G251" s="55">
        <v>0</v>
      </c>
      <c r="H251" s="55">
        <v>0</v>
      </c>
      <c r="I251" s="55">
        <v>645000</v>
      </c>
      <c r="J251" s="55">
        <v>0</v>
      </c>
      <c r="K251" s="55">
        <v>159676835</v>
      </c>
      <c r="L251" s="56">
        <v>372737204</v>
      </c>
      <c r="M251" s="57">
        <v>0</v>
      </c>
      <c r="N251" s="58">
        <v>0</v>
      </c>
      <c r="O251" s="55">
        <v>0</v>
      </c>
      <c r="P251" s="58">
        <v>120000</v>
      </c>
      <c r="Q251" s="58">
        <v>0</v>
      </c>
      <c r="R251" s="58"/>
      <c r="S251" s="58">
        <v>315115945</v>
      </c>
      <c r="T251" s="58">
        <v>21805256</v>
      </c>
      <c r="U251" s="56">
        <v>337041201</v>
      </c>
      <c r="V251" s="59">
        <v>2334000</v>
      </c>
    </row>
    <row r="252" spans="1:22" s="10" customFormat="1" ht="12.75" customHeight="1">
      <c r="A252" s="25"/>
      <c r="B252" s="52" t="s">
        <v>518</v>
      </c>
      <c r="C252" s="53" t="s">
        <v>519</v>
      </c>
      <c r="D252" s="54">
        <v>172422385</v>
      </c>
      <c r="E252" s="55">
        <v>0</v>
      </c>
      <c r="F252" s="55">
        <v>0</v>
      </c>
      <c r="G252" s="55">
        <v>0</v>
      </c>
      <c r="H252" s="55">
        <v>0</v>
      </c>
      <c r="I252" s="55">
        <v>239294</v>
      </c>
      <c r="J252" s="55">
        <v>0</v>
      </c>
      <c r="K252" s="55">
        <v>325049313</v>
      </c>
      <c r="L252" s="56">
        <v>497710992</v>
      </c>
      <c r="M252" s="57">
        <v>0</v>
      </c>
      <c r="N252" s="58">
        <v>0</v>
      </c>
      <c r="O252" s="55">
        <v>0</v>
      </c>
      <c r="P252" s="58">
        <v>0</v>
      </c>
      <c r="Q252" s="58">
        <v>0</v>
      </c>
      <c r="R252" s="58"/>
      <c r="S252" s="58">
        <v>61223000</v>
      </c>
      <c r="T252" s="58">
        <v>368014000</v>
      </c>
      <c r="U252" s="56">
        <v>429237000</v>
      </c>
      <c r="V252" s="59">
        <v>2198000</v>
      </c>
    </row>
    <row r="253" spans="1:22" s="10" customFormat="1" ht="12.75" customHeight="1">
      <c r="A253" s="25"/>
      <c r="B253" s="52" t="s">
        <v>520</v>
      </c>
      <c r="C253" s="53" t="s">
        <v>521</v>
      </c>
      <c r="D253" s="54">
        <v>172744640</v>
      </c>
      <c r="E253" s="55">
        <v>0</v>
      </c>
      <c r="F253" s="55">
        <v>0</v>
      </c>
      <c r="G253" s="55">
        <v>0</v>
      </c>
      <c r="H253" s="55">
        <v>0</v>
      </c>
      <c r="I253" s="55">
        <v>15045905</v>
      </c>
      <c r="J253" s="55">
        <v>0</v>
      </c>
      <c r="K253" s="55">
        <v>81402784</v>
      </c>
      <c r="L253" s="56">
        <v>269193329</v>
      </c>
      <c r="M253" s="57">
        <v>0</v>
      </c>
      <c r="N253" s="58">
        <v>0</v>
      </c>
      <c r="O253" s="55">
        <v>0</v>
      </c>
      <c r="P253" s="58">
        <v>0</v>
      </c>
      <c r="Q253" s="58">
        <v>0</v>
      </c>
      <c r="R253" s="58"/>
      <c r="S253" s="58">
        <v>268972000</v>
      </c>
      <c r="T253" s="58">
        <v>10700000</v>
      </c>
      <c r="U253" s="56">
        <v>279672000</v>
      </c>
      <c r="V253" s="59">
        <v>2371000</v>
      </c>
    </row>
    <row r="254" spans="1:22" s="10" customFormat="1" ht="12.75" customHeight="1">
      <c r="A254" s="25"/>
      <c r="B254" s="52" t="s">
        <v>522</v>
      </c>
      <c r="C254" s="53" t="s">
        <v>523</v>
      </c>
      <c r="D254" s="54">
        <v>412087380</v>
      </c>
      <c r="E254" s="55">
        <v>0</v>
      </c>
      <c r="F254" s="55">
        <v>239641836</v>
      </c>
      <c r="G254" s="55">
        <v>0</v>
      </c>
      <c r="H254" s="55">
        <v>0</v>
      </c>
      <c r="I254" s="55">
        <v>490500</v>
      </c>
      <c r="J254" s="55">
        <v>65173668</v>
      </c>
      <c r="K254" s="55">
        <v>563574900</v>
      </c>
      <c r="L254" s="56">
        <v>1280968284</v>
      </c>
      <c r="M254" s="57">
        <v>0</v>
      </c>
      <c r="N254" s="58">
        <v>0</v>
      </c>
      <c r="O254" s="55">
        <v>165893916</v>
      </c>
      <c r="P254" s="58">
        <v>32605200</v>
      </c>
      <c r="Q254" s="58">
        <v>0</v>
      </c>
      <c r="R254" s="58"/>
      <c r="S254" s="58">
        <v>1135221124</v>
      </c>
      <c r="T254" s="58">
        <v>59129904</v>
      </c>
      <c r="U254" s="56">
        <v>1392850144</v>
      </c>
      <c r="V254" s="59">
        <v>528638004</v>
      </c>
    </row>
    <row r="255" spans="1:22" s="10" customFormat="1" ht="12.75" customHeight="1">
      <c r="A255" s="25"/>
      <c r="B255" s="60" t="s">
        <v>524</v>
      </c>
      <c r="C255" s="53" t="s">
        <v>525</v>
      </c>
      <c r="D255" s="54">
        <v>648636000</v>
      </c>
      <c r="E255" s="55">
        <v>0</v>
      </c>
      <c r="F255" s="55">
        <v>92225112</v>
      </c>
      <c r="G255" s="55">
        <v>0</v>
      </c>
      <c r="H255" s="55">
        <v>0</v>
      </c>
      <c r="I255" s="55">
        <v>395772</v>
      </c>
      <c r="J255" s="55">
        <v>15304344</v>
      </c>
      <c r="K255" s="55">
        <v>514985904</v>
      </c>
      <c r="L255" s="56">
        <v>1271547132</v>
      </c>
      <c r="M255" s="57">
        <v>0</v>
      </c>
      <c r="N255" s="58">
        <v>0</v>
      </c>
      <c r="O255" s="55">
        <v>207850086</v>
      </c>
      <c r="P255" s="58">
        <v>0</v>
      </c>
      <c r="Q255" s="58">
        <v>0</v>
      </c>
      <c r="R255" s="58"/>
      <c r="S255" s="58">
        <v>1092715644</v>
      </c>
      <c r="T255" s="58">
        <v>58351914</v>
      </c>
      <c r="U255" s="56">
        <v>1358917644</v>
      </c>
      <c r="V255" s="59">
        <v>678706344</v>
      </c>
    </row>
    <row r="256" spans="1:22" s="10" customFormat="1" ht="12.75" customHeight="1">
      <c r="A256" s="25"/>
      <c r="B256" s="52" t="s">
        <v>526</v>
      </c>
      <c r="C256" s="53" t="s">
        <v>527</v>
      </c>
      <c r="D256" s="54">
        <v>344600000</v>
      </c>
      <c r="E256" s="55">
        <v>0</v>
      </c>
      <c r="F256" s="55">
        <v>69170000</v>
      </c>
      <c r="G256" s="55">
        <v>0</v>
      </c>
      <c r="H256" s="55">
        <v>0</v>
      </c>
      <c r="I256" s="55">
        <v>470000</v>
      </c>
      <c r="J256" s="55">
        <v>9649000</v>
      </c>
      <c r="K256" s="55">
        <v>387953000</v>
      </c>
      <c r="L256" s="56">
        <v>811842000</v>
      </c>
      <c r="M256" s="57">
        <v>0</v>
      </c>
      <c r="N256" s="58">
        <v>0</v>
      </c>
      <c r="O256" s="55">
        <v>61293000</v>
      </c>
      <c r="P256" s="58">
        <v>10816000</v>
      </c>
      <c r="Q256" s="58">
        <v>0</v>
      </c>
      <c r="R256" s="58"/>
      <c r="S256" s="58">
        <v>641606000</v>
      </c>
      <c r="T256" s="58">
        <v>30619000</v>
      </c>
      <c r="U256" s="56">
        <v>744334000</v>
      </c>
      <c r="V256" s="59">
        <v>309161000</v>
      </c>
    </row>
    <row r="257" spans="1:22" s="10" customFormat="1" ht="12.75" customHeight="1">
      <c r="A257" s="25"/>
      <c r="B257" s="52" t="s">
        <v>528</v>
      </c>
      <c r="C257" s="53" t="s">
        <v>529</v>
      </c>
      <c r="D257" s="54">
        <v>131744109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53181462</v>
      </c>
      <c r="L257" s="56">
        <v>184925571</v>
      </c>
      <c r="M257" s="57">
        <v>0</v>
      </c>
      <c r="N257" s="58">
        <v>0</v>
      </c>
      <c r="O257" s="55">
        <v>0</v>
      </c>
      <c r="P257" s="58">
        <v>0</v>
      </c>
      <c r="Q257" s="58">
        <v>0</v>
      </c>
      <c r="R257" s="58"/>
      <c r="S257" s="58">
        <v>140402988</v>
      </c>
      <c r="T257" s="58">
        <v>9865380</v>
      </c>
      <c r="U257" s="56">
        <v>150268368</v>
      </c>
      <c r="V257" s="59">
        <v>300000</v>
      </c>
    </row>
    <row r="258" spans="1:22" s="10" customFormat="1" ht="12.75" customHeight="1">
      <c r="A258" s="25"/>
      <c r="B258" s="52" t="s">
        <v>530</v>
      </c>
      <c r="C258" s="53" t="s">
        <v>531</v>
      </c>
      <c r="D258" s="54">
        <v>223652575</v>
      </c>
      <c r="E258" s="55">
        <v>0</v>
      </c>
      <c r="F258" s="55">
        <v>0</v>
      </c>
      <c r="G258" s="55">
        <v>0</v>
      </c>
      <c r="H258" s="55">
        <v>0</v>
      </c>
      <c r="I258" s="55">
        <v>500000</v>
      </c>
      <c r="J258" s="55">
        <v>0</v>
      </c>
      <c r="K258" s="55">
        <v>64084822</v>
      </c>
      <c r="L258" s="56">
        <v>288237397</v>
      </c>
      <c r="M258" s="57">
        <v>0</v>
      </c>
      <c r="N258" s="58">
        <v>0</v>
      </c>
      <c r="O258" s="55">
        <v>0</v>
      </c>
      <c r="P258" s="58">
        <v>0</v>
      </c>
      <c r="Q258" s="58">
        <v>0</v>
      </c>
      <c r="R258" s="58"/>
      <c r="S258" s="58">
        <v>356512000</v>
      </c>
      <c r="T258" s="58">
        <v>910000</v>
      </c>
      <c r="U258" s="56">
        <v>357422000</v>
      </c>
      <c r="V258" s="59">
        <v>2383000</v>
      </c>
    </row>
    <row r="259" spans="1:22" s="10" customFormat="1" ht="12.75" customHeight="1">
      <c r="A259" s="25"/>
      <c r="B259" s="52" t="s">
        <v>532</v>
      </c>
      <c r="C259" s="53" t="s">
        <v>533</v>
      </c>
      <c r="D259" s="54">
        <v>400783521</v>
      </c>
      <c r="E259" s="55">
        <v>0</v>
      </c>
      <c r="F259" s="55">
        <v>18500000</v>
      </c>
      <c r="G259" s="55">
        <v>0</v>
      </c>
      <c r="H259" s="55">
        <v>0</v>
      </c>
      <c r="I259" s="55">
        <v>0</v>
      </c>
      <c r="J259" s="55">
        <v>0</v>
      </c>
      <c r="K259" s="55">
        <v>540086431</v>
      </c>
      <c r="L259" s="56">
        <v>959369952</v>
      </c>
      <c r="M259" s="57">
        <v>0</v>
      </c>
      <c r="N259" s="58">
        <v>0</v>
      </c>
      <c r="O259" s="55">
        <v>134124</v>
      </c>
      <c r="P259" s="58">
        <v>114310</v>
      </c>
      <c r="Q259" s="58">
        <v>0</v>
      </c>
      <c r="R259" s="58"/>
      <c r="S259" s="58">
        <v>920804000</v>
      </c>
      <c r="T259" s="58">
        <v>508465</v>
      </c>
      <c r="U259" s="56">
        <v>921560899</v>
      </c>
      <c r="V259" s="59">
        <v>299937000</v>
      </c>
    </row>
    <row r="260" spans="1:22" s="10" customFormat="1" ht="12.75" customHeight="1">
      <c r="A260" s="25"/>
      <c r="B260" s="52" t="s">
        <v>534</v>
      </c>
      <c r="C260" s="53" t="s">
        <v>535</v>
      </c>
      <c r="D260" s="54">
        <v>170374808</v>
      </c>
      <c r="E260" s="55">
        <v>0</v>
      </c>
      <c r="F260" s="55">
        <v>103164247</v>
      </c>
      <c r="G260" s="55">
        <v>0</v>
      </c>
      <c r="H260" s="55">
        <v>0</v>
      </c>
      <c r="I260" s="55">
        <v>13068000</v>
      </c>
      <c r="J260" s="55">
        <v>1800000</v>
      </c>
      <c r="K260" s="55">
        <v>94098571</v>
      </c>
      <c r="L260" s="56">
        <v>382505626</v>
      </c>
      <c r="M260" s="57">
        <v>0</v>
      </c>
      <c r="N260" s="58">
        <v>0</v>
      </c>
      <c r="O260" s="55">
        <v>0</v>
      </c>
      <c r="P260" s="58">
        <v>0</v>
      </c>
      <c r="Q260" s="58">
        <v>0</v>
      </c>
      <c r="R260" s="58"/>
      <c r="S260" s="58">
        <v>393634000</v>
      </c>
      <c r="T260" s="58">
        <v>12845640</v>
      </c>
      <c r="U260" s="56">
        <v>406479640</v>
      </c>
      <c r="V260" s="59">
        <v>342623000</v>
      </c>
    </row>
    <row r="261" spans="1:22" s="10" customFormat="1" ht="12.75" customHeight="1">
      <c r="A261" s="25"/>
      <c r="B261" s="52" t="s">
        <v>536</v>
      </c>
      <c r="C261" s="53" t="s">
        <v>537</v>
      </c>
      <c r="D261" s="54">
        <v>252867911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1841087</v>
      </c>
      <c r="K261" s="55">
        <v>146523301</v>
      </c>
      <c r="L261" s="56">
        <v>401232299</v>
      </c>
      <c r="M261" s="57">
        <v>0</v>
      </c>
      <c r="N261" s="58">
        <v>0</v>
      </c>
      <c r="O261" s="55">
        <v>0</v>
      </c>
      <c r="P261" s="58">
        <v>0</v>
      </c>
      <c r="Q261" s="58">
        <v>0</v>
      </c>
      <c r="R261" s="58"/>
      <c r="S261" s="58">
        <v>28707000</v>
      </c>
      <c r="T261" s="58">
        <v>363465437</v>
      </c>
      <c r="U261" s="56">
        <v>392172437</v>
      </c>
      <c r="V261" s="59">
        <v>0</v>
      </c>
    </row>
    <row r="262" spans="1:22" s="10" customFormat="1" ht="12.75" customHeight="1">
      <c r="A262" s="25"/>
      <c r="B262" s="52" t="s">
        <v>538</v>
      </c>
      <c r="C262" s="53" t="s">
        <v>539</v>
      </c>
      <c r="D262" s="54">
        <v>126069223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85638583</v>
      </c>
      <c r="L262" s="56">
        <v>211707806</v>
      </c>
      <c r="M262" s="57">
        <v>0</v>
      </c>
      <c r="N262" s="58">
        <v>0</v>
      </c>
      <c r="O262" s="55">
        <v>0</v>
      </c>
      <c r="P262" s="58">
        <v>0</v>
      </c>
      <c r="Q262" s="58">
        <v>0</v>
      </c>
      <c r="R262" s="58"/>
      <c r="S262" s="58">
        <v>34882000</v>
      </c>
      <c r="T262" s="58">
        <v>174071000</v>
      </c>
      <c r="U262" s="56">
        <v>208953000</v>
      </c>
      <c r="V262" s="59">
        <v>0</v>
      </c>
    </row>
    <row r="263" spans="1:22" s="10" customFormat="1" ht="12.75" customHeight="1">
      <c r="A263" s="25"/>
      <c r="B263" s="52" t="s">
        <v>540</v>
      </c>
      <c r="C263" s="53" t="s">
        <v>541</v>
      </c>
      <c r="D263" s="54">
        <v>288661639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55">
        <v>128599532</v>
      </c>
      <c r="L263" s="56">
        <v>417261171</v>
      </c>
      <c r="M263" s="57">
        <v>0</v>
      </c>
      <c r="N263" s="58">
        <v>0</v>
      </c>
      <c r="O263" s="55">
        <v>0</v>
      </c>
      <c r="P263" s="58">
        <v>0</v>
      </c>
      <c r="Q263" s="58">
        <v>0</v>
      </c>
      <c r="R263" s="58"/>
      <c r="S263" s="58">
        <v>313062190</v>
      </c>
      <c r="T263" s="58">
        <v>104701059</v>
      </c>
      <c r="U263" s="56">
        <v>417763249</v>
      </c>
      <c r="V263" s="59">
        <v>0</v>
      </c>
    </row>
    <row r="264" spans="1:22" s="10" customFormat="1" ht="12.75" customHeight="1">
      <c r="A264" s="25"/>
      <c r="B264" s="52" t="s">
        <v>542</v>
      </c>
      <c r="C264" s="53" t="s">
        <v>543</v>
      </c>
      <c r="D264" s="54">
        <v>230764286</v>
      </c>
      <c r="E264" s="55">
        <v>0</v>
      </c>
      <c r="F264" s="55">
        <v>18632323</v>
      </c>
      <c r="G264" s="55">
        <v>0</v>
      </c>
      <c r="H264" s="55">
        <v>0</v>
      </c>
      <c r="I264" s="55">
        <v>4384590</v>
      </c>
      <c r="J264" s="55">
        <v>26555855</v>
      </c>
      <c r="K264" s="55">
        <v>274206108</v>
      </c>
      <c r="L264" s="56">
        <v>554543162</v>
      </c>
      <c r="M264" s="57">
        <v>0</v>
      </c>
      <c r="N264" s="58">
        <v>0</v>
      </c>
      <c r="O264" s="55">
        <v>50540225</v>
      </c>
      <c r="P264" s="58">
        <v>20510037</v>
      </c>
      <c r="Q264" s="58">
        <v>0</v>
      </c>
      <c r="R264" s="58"/>
      <c r="S264" s="58">
        <v>387266200</v>
      </c>
      <c r="T264" s="58">
        <v>19026717</v>
      </c>
      <c r="U264" s="56">
        <v>477343179</v>
      </c>
      <c r="V264" s="59">
        <v>263487800</v>
      </c>
    </row>
    <row r="265" spans="1:22" s="10" customFormat="1" ht="12.75" customHeight="1">
      <c r="A265" s="25"/>
      <c r="B265" s="52" t="s">
        <v>544</v>
      </c>
      <c r="C265" s="53" t="s">
        <v>545</v>
      </c>
      <c r="D265" s="54">
        <v>316546367</v>
      </c>
      <c r="E265" s="55">
        <v>0</v>
      </c>
      <c r="F265" s="55">
        <v>7700000</v>
      </c>
      <c r="G265" s="55">
        <v>0</v>
      </c>
      <c r="H265" s="55">
        <v>0</v>
      </c>
      <c r="I265" s="55">
        <v>0</v>
      </c>
      <c r="J265" s="55">
        <v>25000000</v>
      </c>
      <c r="K265" s="55">
        <v>421775161</v>
      </c>
      <c r="L265" s="56">
        <v>771021528</v>
      </c>
      <c r="M265" s="57">
        <v>0</v>
      </c>
      <c r="N265" s="58">
        <v>0</v>
      </c>
      <c r="O265" s="55">
        <v>45139713</v>
      </c>
      <c r="P265" s="58">
        <v>5417603</v>
      </c>
      <c r="Q265" s="58">
        <v>0</v>
      </c>
      <c r="R265" s="58"/>
      <c r="S265" s="58">
        <v>623175000</v>
      </c>
      <c r="T265" s="58">
        <v>120050541</v>
      </c>
      <c r="U265" s="56">
        <v>793782857</v>
      </c>
      <c r="V265" s="59">
        <v>597284000</v>
      </c>
    </row>
    <row r="266" spans="1:22" s="10" customFormat="1" ht="12.75" customHeight="1">
      <c r="A266" s="25"/>
      <c r="B266" s="52" t="s">
        <v>546</v>
      </c>
      <c r="C266" s="53" t="s">
        <v>547</v>
      </c>
      <c r="D266" s="54">
        <v>76180426</v>
      </c>
      <c r="E266" s="55">
        <v>0</v>
      </c>
      <c r="F266" s="55">
        <v>0</v>
      </c>
      <c r="G266" s="55">
        <v>0</v>
      </c>
      <c r="H266" s="55">
        <v>0</v>
      </c>
      <c r="I266" s="55">
        <v>8000</v>
      </c>
      <c r="J266" s="55">
        <v>200000</v>
      </c>
      <c r="K266" s="55">
        <v>30088311</v>
      </c>
      <c r="L266" s="56">
        <v>106476737</v>
      </c>
      <c r="M266" s="57">
        <v>0</v>
      </c>
      <c r="N266" s="58">
        <v>0</v>
      </c>
      <c r="O266" s="55">
        <v>0</v>
      </c>
      <c r="P266" s="58">
        <v>0</v>
      </c>
      <c r="Q266" s="58">
        <v>0</v>
      </c>
      <c r="R266" s="58"/>
      <c r="S266" s="58">
        <v>101883000</v>
      </c>
      <c r="T266" s="58">
        <v>5212207</v>
      </c>
      <c r="U266" s="56">
        <v>107095207</v>
      </c>
      <c r="V266" s="59">
        <v>0</v>
      </c>
    </row>
    <row r="267" spans="1:22" s="10" customFormat="1" ht="12.75" customHeight="1">
      <c r="A267" s="25"/>
      <c r="B267" s="52" t="s">
        <v>548</v>
      </c>
      <c r="C267" s="53" t="s">
        <v>549</v>
      </c>
      <c r="D267" s="54">
        <v>417373956</v>
      </c>
      <c r="E267" s="55">
        <v>0</v>
      </c>
      <c r="F267" s="55">
        <v>130000000</v>
      </c>
      <c r="G267" s="55">
        <v>0</v>
      </c>
      <c r="H267" s="55">
        <v>0</v>
      </c>
      <c r="I267" s="55">
        <v>470526</v>
      </c>
      <c r="J267" s="55">
        <v>15000000</v>
      </c>
      <c r="K267" s="55">
        <v>375784315</v>
      </c>
      <c r="L267" s="56">
        <v>938628797</v>
      </c>
      <c r="M267" s="57">
        <v>0</v>
      </c>
      <c r="N267" s="58">
        <v>89591</v>
      </c>
      <c r="O267" s="55">
        <v>83241128</v>
      </c>
      <c r="P267" s="58">
        <v>17129407</v>
      </c>
      <c r="Q267" s="58">
        <v>0</v>
      </c>
      <c r="R267" s="58"/>
      <c r="S267" s="58">
        <v>914290000</v>
      </c>
      <c r="T267" s="58">
        <v>25305600</v>
      </c>
      <c r="U267" s="56">
        <v>1040055726</v>
      </c>
      <c r="V267" s="59">
        <v>459586000</v>
      </c>
    </row>
    <row r="268" spans="1:22" s="10" customFormat="1" ht="12.75" customHeight="1">
      <c r="A268" s="25"/>
      <c r="B268" s="52" t="s">
        <v>550</v>
      </c>
      <c r="C268" s="53" t="s">
        <v>551</v>
      </c>
      <c r="D268" s="54">
        <v>203587002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5">
        <v>0</v>
      </c>
      <c r="K268" s="55">
        <v>57208394</v>
      </c>
      <c r="L268" s="56">
        <v>260795396</v>
      </c>
      <c r="M268" s="57">
        <v>0</v>
      </c>
      <c r="N268" s="58">
        <v>0</v>
      </c>
      <c r="O268" s="55">
        <v>0</v>
      </c>
      <c r="P268" s="58">
        <v>0</v>
      </c>
      <c r="Q268" s="58">
        <v>0</v>
      </c>
      <c r="R268" s="58"/>
      <c r="S268" s="58">
        <v>239295000</v>
      </c>
      <c r="T268" s="58">
        <v>20047322</v>
      </c>
      <c r="U268" s="56">
        <v>259342322</v>
      </c>
      <c r="V268" s="59">
        <v>2615000</v>
      </c>
    </row>
    <row r="269" spans="1:22" s="10" customFormat="1" ht="12.75" customHeight="1">
      <c r="A269" s="25"/>
      <c r="B269" s="52" t="s">
        <v>552</v>
      </c>
      <c r="C269" s="53" t="s">
        <v>553</v>
      </c>
      <c r="D269" s="54">
        <v>59536284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41161058</v>
      </c>
      <c r="L269" s="56">
        <v>100697342</v>
      </c>
      <c r="M269" s="57">
        <v>0</v>
      </c>
      <c r="N269" s="58">
        <v>0</v>
      </c>
      <c r="O269" s="55">
        <v>0</v>
      </c>
      <c r="P269" s="58">
        <v>0</v>
      </c>
      <c r="Q269" s="58">
        <v>0</v>
      </c>
      <c r="R269" s="58"/>
      <c r="S269" s="58">
        <v>43362400</v>
      </c>
      <c r="T269" s="58">
        <v>57652453</v>
      </c>
      <c r="U269" s="56">
        <v>101014853</v>
      </c>
      <c r="V269" s="59">
        <v>0</v>
      </c>
    </row>
    <row r="270" spans="1:22" s="10" customFormat="1" ht="12.75" customHeight="1">
      <c r="A270" s="25"/>
      <c r="B270" s="52" t="s">
        <v>554</v>
      </c>
      <c r="C270" s="53" t="s">
        <v>555</v>
      </c>
      <c r="D270" s="54">
        <v>45980035</v>
      </c>
      <c r="E270" s="55">
        <v>0</v>
      </c>
      <c r="F270" s="55">
        <v>0</v>
      </c>
      <c r="G270" s="55">
        <v>0</v>
      </c>
      <c r="H270" s="55">
        <v>0</v>
      </c>
      <c r="I270" s="55">
        <v>55110</v>
      </c>
      <c r="J270" s="55">
        <v>-8783074</v>
      </c>
      <c r="K270" s="55">
        <v>27533418</v>
      </c>
      <c r="L270" s="56">
        <v>64785489</v>
      </c>
      <c r="M270" s="57">
        <v>0</v>
      </c>
      <c r="N270" s="58">
        <v>0</v>
      </c>
      <c r="O270" s="55">
        <v>0</v>
      </c>
      <c r="P270" s="58">
        <v>0</v>
      </c>
      <c r="Q270" s="58">
        <v>0</v>
      </c>
      <c r="R270" s="58"/>
      <c r="S270" s="58">
        <v>58046000</v>
      </c>
      <c r="T270" s="58">
        <v>14679133</v>
      </c>
      <c r="U270" s="56">
        <v>72725133</v>
      </c>
      <c r="V270" s="59">
        <v>0</v>
      </c>
    </row>
    <row r="271" spans="1:22" s="10" customFormat="1" ht="12.75" customHeight="1">
      <c r="A271" s="25"/>
      <c r="B271" s="52" t="s">
        <v>556</v>
      </c>
      <c r="C271" s="53" t="s">
        <v>557</v>
      </c>
      <c r="D271" s="54">
        <v>45973865</v>
      </c>
      <c r="E271" s="55">
        <v>0</v>
      </c>
      <c r="F271" s="55">
        <v>0</v>
      </c>
      <c r="G271" s="55">
        <v>0</v>
      </c>
      <c r="H271" s="55">
        <v>0</v>
      </c>
      <c r="I271" s="55">
        <v>0</v>
      </c>
      <c r="J271" s="55">
        <v>0</v>
      </c>
      <c r="K271" s="55">
        <v>17898302</v>
      </c>
      <c r="L271" s="56">
        <v>63872167</v>
      </c>
      <c r="M271" s="57">
        <v>0</v>
      </c>
      <c r="N271" s="58">
        <v>0</v>
      </c>
      <c r="O271" s="55">
        <v>0</v>
      </c>
      <c r="P271" s="58">
        <v>0</v>
      </c>
      <c r="Q271" s="58">
        <v>0</v>
      </c>
      <c r="R271" s="58"/>
      <c r="S271" s="58">
        <v>56307000</v>
      </c>
      <c r="T271" s="58">
        <v>3953700</v>
      </c>
      <c r="U271" s="56">
        <v>60260700</v>
      </c>
      <c r="V271" s="59">
        <v>3034000</v>
      </c>
    </row>
    <row r="272" spans="1:22" s="10" customFormat="1" ht="12.75" customHeight="1">
      <c r="A272" s="25"/>
      <c r="B272" s="52" t="s">
        <v>558</v>
      </c>
      <c r="C272" s="53" t="s">
        <v>559</v>
      </c>
      <c r="D272" s="54">
        <v>57441706</v>
      </c>
      <c r="E272" s="55">
        <v>0</v>
      </c>
      <c r="F272" s="55">
        <v>0</v>
      </c>
      <c r="G272" s="55">
        <v>0</v>
      </c>
      <c r="H272" s="55">
        <v>0</v>
      </c>
      <c r="I272" s="55">
        <v>0</v>
      </c>
      <c r="J272" s="55">
        <v>25000</v>
      </c>
      <c r="K272" s="55">
        <v>23092625</v>
      </c>
      <c r="L272" s="56">
        <v>80559331</v>
      </c>
      <c r="M272" s="57">
        <v>0</v>
      </c>
      <c r="N272" s="58">
        <v>0</v>
      </c>
      <c r="O272" s="55">
        <v>0</v>
      </c>
      <c r="P272" s="58">
        <v>0</v>
      </c>
      <c r="Q272" s="58">
        <v>0</v>
      </c>
      <c r="R272" s="58"/>
      <c r="S272" s="58">
        <v>78509000</v>
      </c>
      <c r="T272" s="58">
        <v>3241000</v>
      </c>
      <c r="U272" s="56">
        <v>81750000</v>
      </c>
      <c r="V272" s="59">
        <v>750000</v>
      </c>
    </row>
    <row r="273" spans="1:22" s="10" customFormat="1" ht="12.75" customHeight="1">
      <c r="A273" s="25"/>
      <c r="B273" s="52" t="s">
        <v>560</v>
      </c>
      <c r="C273" s="53" t="s">
        <v>561</v>
      </c>
      <c r="D273" s="54">
        <v>89421180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5">
        <v>50000</v>
      </c>
      <c r="K273" s="55">
        <v>57882348</v>
      </c>
      <c r="L273" s="56">
        <v>147353528</v>
      </c>
      <c r="M273" s="57">
        <v>0</v>
      </c>
      <c r="N273" s="58">
        <v>0</v>
      </c>
      <c r="O273" s="55">
        <v>0</v>
      </c>
      <c r="P273" s="58">
        <v>0</v>
      </c>
      <c r="Q273" s="58">
        <v>0</v>
      </c>
      <c r="R273" s="58"/>
      <c r="S273" s="58">
        <v>130702000</v>
      </c>
      <c r="T273" s="58">
        <v>7150110</v>
      </c>
      <c r="U273" s="56">
        <v>137852110</v>
      </c>
      <c r="V273" s="59">
        <v>0</v>
      </c>
    </row>
    <row r="274" spans="1:23" s="10" customFormat="1" ht="12.75" customHeight="1">
      <c r="A274" s="26"/>
      <c r="B274" s="61" t="s">
        <v>631</v>
      </c>
      <c r="C274" s="62"/>
      <c r="D274" s="63">
        <f aca="true" t="shared" si="2" ref="D274:V274">SUM(D230:D273)</f>
        <v>10547996336</v>
      </c>
      <c r="E274" s="64">
        <f t="shared" si="2"/>
        <v>59125500</v>
      </c>
      <c r="F274" s="64">
        <f t="shared" si="2"/>
        <v>1756410656</v>
      </c>
      <c r="G274" s="64">
        <f t="shared" si="2"/>
        <v>0</v>
      </c>
      <c r="H274" s="64">
        <f t="shared" si="2"/>
        <v>0</v>
      </c>
      <c r="I274" s="64">
        <f t="shared" si="2"/>
        <v>100708972</v>
      </c>
      <c r="J274" s="64">
        <f t="shared" si="2"/>
        <v>1127190723</v>
      </c>
      <c r="K274" s="64">
        <f t="shared" si="2"/>
        <v>10207835746</v>
      </c>
      <c r="L274" s="65">
        <f t="shared" si="2"/>
        <v>23799267933</v>
      </c>
      <c r="M274" s="66">
        <f t="shared" si="2"/>
        <v>0</v>
      </c>
      <c r="N274" s="67">
        <f t="shared" si="2"/>
        <v>6475170</v>
      </c>
      <c r="O274" s="64">
        <f t="shared" si="2"/>
        <v>3306960984</v>
      </c>
      <c r="P274" s="67">
        <f t="shared" si="2"/>
        <v>663251934</v>
      </c>
      <c r="Q274" s="67">
        <f t="shared" si="2"/>
        <v>44650729</v>
      </c>
      <c r="R274" s="67">
        <f t="shared" si="2"/>
        <v>0</v>
      </c>
      <c r="S274" s="67">
        <f t="shared" si="2"/>
        <v>15807676671</v>
      </c>
      <c r="T274" s="67">
        <f t="shared" si="2"/>
        <v>4152808385</v>
      </c>
      <c r="U274" s="65">
        <f t="shared" si="2"/>
        <v>23981823873</v>
      </c>
      <c r="V274" s="59">
        <f t="shared" si="2"/>
        <v>8074107710</v>
      </c>
      <c r="W274" s="59">
        <f>U274-V274</f>
        <v>15907716163</v>
      </c>
    </row>
    <row r="275" spans="1:22" s="10" customFormat="1" ht="12.75" customHeight="1">
      <c r="A275" s="27"/>
      <c r="B275" s="68"/>
      <c r="C275" s="69"/>
      <c r="D275" s="70"/>
      <c r="E275" s="71"/>
      <c r="F275" s="71"/>
      <c r="G275" s="71"/>
      <c r="H275" s="71"/>
      <c r="I275" s="71"/>
      <c r="J275" s="71"/>
      <c r="K275" s="71"/>
      <c r="L275" s="72"/>
      <c r="M275" s="70"/>
      <c r="N275" s="71"/>
      <c r="O275" s="71"/>
      <c r="P275" s="71"/>
      <c r="Q275" s="71"/>
      <c r="R275" s="71"/>
      <c r="S275" s="71"/>
      <c r="T275" s="71"/>
      <c r="U275" s="72"/>
      <c r="V275" s="59"/>
    </row>
    <row r="276" spans="1:22" s="10" customFormat="1" ht="12.75" customHeight="1">
      <c r="A276" s="28"/>
      <c r="B276" s="124" t="s">
        <v>42</v>
      </c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59"/>
    </row>
    <row r="277" spans="1:22" ht="12.75" customHeight="1">
      <c r="A277" s="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4"/>
    </row>
    <row r="278" spans="1:22" ht="12.75" customHeight="1">
      <c r="A278" s="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4"/>
    </row>
    <row r="279" spans="1:22" ht="12.75" customHeight="1">
      <c r="A279" s="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4"/>
    </row>
    <row r="280" spans="1:22" ht="12.75" customHeight="1">
      <c r="A280" s="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4"/>
    </row>
    <row r="281" spans="1:22" ht="12.75" customHeight="1">
      <c r="A281" s="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4"/>
    </row>
    <row r="282" spans="1:22" ht="12.75" customHeight="1">
      <c r="A282" s="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4"/>
    </row>
    <row r="283" spans="1:22" ht="12.75" customHeight="1">
      <c r="A283" s="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4"/>
    </row>
    <row r="284" spans="1:22" ht="12.75" customHeight="1">
      <c r="A284" s="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4"/>
    </row>
    <row r="285" spans="1:22" ht="12.75" customHeight="1">
      <c r="A285" s="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4"/>
    </row>
    <row r="286" spans="1:22" ht="12.75" customHeight="1">
      <c r="A286" s="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4"/>
    </row>
    <row r="287" spans="1:22" ht="12.75" customHeight="1">
      <c r="A287" s="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4"/>
    </row>
    <row r="288" spans="1:22" ht="12.75" customHeight="1">
      <c r="A288" s="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4"/>
    </row>
    <row r="289" spans="1:22" ht="12.75" customHeight="1">
      <c r="A289" s="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4"/>
    </row>
    <row r="290" spans="1:22" ht="12.75" customHeight="1">
      <c r="A290" s="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4"/>
    </row>
    <row r="291" spans="1:22" ht="12.75" customHeight="1">
      <c r="A291" s="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4"/>
    </row>
    <row r="292" spans="1:22" ht="12.75" customHeight="1">
      <c r="A292" s="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4"/>
    </row>
    <row r="293" spans="1:22" ht="12.75" customHeight="1">
      <c r="A293" s="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4"/>
    </row>
    <row r="294" spans="1:22" ht="12.75" customHeight="1">
      <c r="A294" s="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4"/>
    </row>
    <row r="295" spans="1:22" ht="12.75" customHeight="1">
      <c r="A295" s="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4"/>
    </row>
    <row r="296" spans="1:22" ht="12.75" customHeight="1">
      <c r="A296" s="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4"/>
    </row>
    <row r="297" spans="1:22" ht="12.75" customHeight="1">
      <c r="A297" s="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4"/>
    </row>
    <row r="298" spans="1:22" ht="12.75" customHeight="1">
      <c r="A298" s="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4"/>
    </row>
    <row r="299" spans="1:22" ht="12.75" customHeight="1">
      <c r="A299" s="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4"/>
    </row>
    <row r="300" spans="1:22" ht="12.75" customHeight="1">
      <c r="A300" s="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4"/>
    </row>
    <row r="301" spans="1:2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</sheetData>
  <sheetProtection/>
  <mergeCells count="5">
    <mergeCell ref="D4:L4"/>
    <mergeCell ref="B2:U2"/>
    <mergeCell ref="M4:U4"/>
    <mergeCell ref="B276:U276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562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563</v>
      </c>
      <c r="B9" s="75" t="s">
        <v>44</v>
      </c>
      <c r="C9" s="76" t="s">
        <v>45</v>
      </c>
      <c r="D9" s="77">
        <v>2427230692</v>
      </c>
      <c r="E9" s="78">
        <v>1779698226</v>
      </c>
      <c r="F9" s="78">
        <v>277777426</v>
      </c>
      <c r="G9" s="78">
        <v>0</v>
      </c>
      <c r="H9" s="78">
        <v>0</v>
      </c>
      <c r="I9" s="78">
        <v>44211169</v>
      </c>
      <c r="J9" s="78">
        <v>497285620</v>
      </c>
      <c r="K9" s="78">
        <v>2480749515</v>
      </c>
      <c r="L9" s="79">
        <v>7506952648</v>
      </c>
      <c r="M9" s="77">
        <v>1687667431</v>
      </c>
      <c r="N9" s="78">
        <v>2184209246</v>
      </c>
      <c r="O9" s="78">
        <v>631338211</v>
      </c>
      <c r="P9" s="78">
        <v>397037055</v>
      </c>
      <c r="Q9" s="78">
        <v>334127904</v>
      </c>
      <c r="R9" s="80"/>
      <c r="S9" s="78">
        <v>1230978537</v>
      </c>
      <c r="T9" s="78">
        <v>1042193256</v>
      </c>
      <c r="U9" s="81">
        <v>7507551640</v>
      </c>
      <c r="V9" s="82">
        <v>808929169</v>
      </c>
    </row>
    <row r="10" spans="1:22" ht="13.5">
      <c r="A10" s="47" t="s">
        <v>563</v>
      </c>
      <c r="B10" s="75" t="s">
        <v>56</v>
      </c>
      <c r="C10" s="76" t="s">
        <v>57</v>
      </c>
      <c r="D10" s="77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9">
        <v>0</v>
      </c>
      <c r="M10" s="77">
        <v>0</v>
      </c>
      <c r="N10" s="78">
        <v>0</v>
      </c>
      <c r="O10" s="78">
        <v>0</v>
      </c>
      <c r="P10" s="78">
        <v>0</v>
      </c>
      <c r="Q10" s="78">
        <v>0</v>
      </c>
      <c r="R10" s="80"/>
      <c r="S10" s="78">
        <v>0</v>
      </c>
      <c r="T10" s="78">
        <v>0</v>
      </c>
      <c r="U10" s="81">
        <v>0</v>
      </c>
      <c r="V10" s="82">
        <v>0</v>
      </c>
    </row>
    <row r="11" spans="1:22" ht="12.75">
      <c r="A11" s="48"/>
      <c r="B11" s="83" t="s">
        <v>564</v>
      </c>
      <c r="C11" s="84"/>
      <c r="D11" s="85">
        <f aca="true" t="shared" si="0" ref="D11:V11">SUM(D9:D10)</f>
        <v>2427230692</v>
      </c>
      <c r="E11" s="86">
        <f t="shared" si="0"/>
        <v>1779698226</v>
      </c>
      <c r="F11" s="86">
        <f t="shared" si="0"/>
        <v>277777426</v>
      </c>
      <c r="G11" s="86">
        <f t="shared" si="0"/>
        <v>0</v>
      </c>
      <c r="H11" s="86">
        <f t="shared" si="0"/>
        <v>0</v>
      </c>
      <c r="I11" s="86">
        <f t="shared" si="0"/>
        <v>44211169</v>
      </c>
      <c r="J11" s="86">
        <f t="shared" si="0"/>
        <v>497285620</v>
      </c>
      <c r="K11" s="86">
        <f t="shared" si="0"/>
        <v>2480749515</v>
      </c>
      <c r="L11" s="87">
        <f t="shared" si="0"/>
        <v>7506952648</v>
      </c>
      <c r="M11" s="85">
        <f t="shared" si="0"/>
        <v>1687667431</v>
      </c>
      <c r="N11" s="86">
        <f t="shared" si="0"/>
        <v>2184209246</v>
      </c>
      <c r="O11" s="86">
        <f t="shared" si="0"/>
        <v>631338211</v>
      </c>
      <c r="P11" s="86">
        <f t="shared" si="0"/>
        <v>397037055</v>
      </c>
      <c r="Q11" s="86">
        <f t="shared" si="0"/>
        <v>334127904</v>
      </c>
      <c r="R11" s="86">
        <f t="shared" si="0"/>
        <v>0</v>
      </c>
      <c r="S11" s="86">
        <f t="shared" si="0"/>
        <v>1230978537</v>
      </c>
      <c r="T11" s="86">
        <f t="shared" si="0"/>
        <v>1042193256</v>
      </c>
      <c r="U11" s="88">
        <f t="shared" si="0"/>
        <v>7507551640</v>
      </c>
      <c r="V11" s="89">
        <f t="shared" si="0"/>
        <v>808929169</v>
      </c>
    </row>
    <row r="12" spans="1:22" ht="13.5">
      <c r="A12" s="47" t="s">
        <v>565</v>
      </c>
      <c r="B12" s="75" t="s">
        <v>101</v>
      </c>
      <c r="C12" s="76" t="s">
        <v>102</v>
      </c>
      <c r="D12" s="77">
        <v>178469602</v>
      </c>
      <c r="E12" s="78">
        <v>109124917</v>
      </c>
      <c r="F12" s="78">
        <v>0</v>
      </c>
      <c r="G12" s="78">
        <v>0</v>
      </c>
      <c r="H12" s="78">
        <v>0</v>
      </c>
      <c r="I12" s="78">
        <v>4213773</v>
      </c>
      <c r="J12" s="78">
        <v>10146111</v>
      </c>
      <c r="K12" s="78">
        <v>134755578</v>
      </c>
      <c r="L12" s="79">
        <v>436709981</v>
      </c>
      <c r="M12" s="77">
        <v>51603265</v>
      </c>
      <c r="N12" s="78">
        <v>140611146</v>
      </c>
      <c r="O12" s="78">
        <v>44595814</v>
      </c>
      <c r="P12" s="78">
        <v>33226863</v>
      </c>
      <c r="Q12" s="78">
        <v>33520248</v>
      </c>
      <c r="R12" s="80"/>
      <c r="S12" s="78">
        <v>118412815</v>
      </c>
      <c r="T12" s="78">
        <v>31602344</v>
      </c>
      <c r="U12" s="81">
        <v>453572495</v>
      </c>
      <c r="V12" s="82">
        <v>47495000</v>
      </c>
    </row>
    <row r="13" spans="1:22" ht="13.5">
      <c r="A13" s="47" t="s">
        <v>565</v>
      </c>
      <c r="B13" s="75" t="s">
        <v>103</v>
      </c>
      <c r="C13" s="76" t="s">
        <v>104</v>
      </c>
      <c r="D13" s="77">
        <v>94131754</v>
      </c>
      <c r="E13" s="78">
        <v>102417670</v>
      </c>
      <c r="F13" s="78">
        <v>1613850</v>
      </c>
      <c r="G13" s="78">
        <v>0</v>
      </c>
      <c r="H13" s="78">
        <v>0</v>
      </c>
      <c r="I13" s="78">
        <v>5227600</v>
      </c>
      <c r="J13" s="78">
        <v>15739570</v>
      </c>
      <c r="K13" s="78">
        <v>87043411</v>
      </c>
      <c r="L13" s="79">
        <v>306173855</v>
      </c>
      <c r="M13" s="77">
        <v>18928000</v>
      </c>
      <c r="N13" s="78">
        <v>134332160</v>
      </c>
      <c r="O13" s="78">
        <v>13652660</v>
      </c>
      <c r="P13" s="78">
        <v>5725650</v>
      </c>
      <c r="Q13" s="78">
        <v>8333050</v>
      </c>
      <c r="R13" s="80"/>
      <c r="S13" s="78">
        <v>64593050</v>
      </c>
      <c r="T13" s="78">
        <v>15112670</v>
      </c>
      <c r="U13" s="81">
        <v>260677240</v>
      </c>
      <c r="V13" s="82">
        <v>33540350</v>
      </c>
    </row>
    <row r="14" spans="1:22" ht="13.5">
      <c r="A14" s="47" t="s">
        <v>565</v>
      </c>
      <c r="B14" s="75" t="s">
        <v>105</v>
      </c>
      <c r="C14" s="76" t="s">
        <v>106</v>
      </c>
      <c r="D14" s="77">
        <v>211518024</v>
      </c>
      <c r="E14" s="78">
        <v>117999996</v>
      </c>
      <c r="F14" s="78">
        <v>6500004</v>
      </c>
      <c r="G14" s="78">
        <v>0</v>
      </c>
      <c r="H14" s="78">
        <v>0</v>
      </c>
      <c r="I14" s="78">
        <v>10000008</v>
      </c>
      <c r="J14" s="78">
        <v>42999996</v>
      </c>
      <c r="K14" s="78">
        <v>112379508</v>
      </c>
      <c r="L14" s="79">
        <v>501397536</v>
      </c>
      <c r="M14" s="77">
        <v>98586588</v>
      </c>
      <c r="N14" s="78">
        <v>154880004</v>
      </c>
      <c r="O14" s="78">
        <v>97439472</v>
      </c>
      <c r="P14" s="78">
        <v>28500000</v>
      </c>
      <c r="Q14" s="78">
        <v>18000000</v>
      </c>
      <c r="R14" s="80"/>
      <c r="S14" s="78">
        <v>114067604</v>
      </c>
      <c r="T14" s="78">
        <v>57680180</v>
      </c>
      <c r="U14" s="81">
        <v>569153848</v>
      </c>
      <c r="V14" s="82">
        <v>43047000</v>
      </c>
    </row>
    <row r="15" spans="1:22" ht="13.5">
      <c r="A15" s="47" t="s">
        <v>565</v>
      </c>
      <c r="B15" s="75" t="s">
        <v>107</v>
      </c>
      <c r="C15" s="76" t="s">
        <v>108</v>
      </c>
      <c r="D15" s="77">
        <v>167200481</v>
      </c>
      <c r="E15" s="78">
        <v>52046178</v>
      </c>
      <c r="F15" s="78">
        <v>11090361</v>
      </c>
      <c r="G15" s="78">
        <v>0</v>
      </c>
      <c r="H15" s="78">
        <v>0</v>
      </c>
      <c r="I15" s="78">
        <v>1236679</v>
      </c>
      <c r="J15" s="78">
        <v>22779024</v>
      </c>
      <c r="K15" s="78">
        <v>174793613</v>
      </c>
      <c r="L15" s="79">
        <v>429146336</v>
      </c>
      <c r="M15" s="77">
        <v>132265746</v>
      </c>
      <c r="N15" s="78">
        <v>75502043</v>
      </c>
      <c r="O15" s="78">
        <v>42928197</v>
      </c>
      <c r="P15" s="78">
        <v>12907555</v>
      </c>
      <c r="Q15" s="78">
        <v>16251042</v>
      </c>
      <c r="R15" s="80"/>
      <c r="S15" s="78">
        <v>111908600</v>
      </c>
      <c r="T15" s="78">
        <v>37383653</v>
      </c>
      <c r="U15" s="81">
        <v>429146836</v>
      </c>
      <c r="V15" s="82">
        <v>35528249</v>
      </c>
    </row>
    <row r="16" spans="1:22" ht="13.5">
      <c r="A16" s="47" t="s">
        <v>565</v>
      </c>
      <c r="B16" s="75" t="s">
        <v>109</v>
      </c>
      <c r="C16" s="76" t="s">
        <v>110</v>
      </c>
      <c r="D16" s="77">
        <v>93398902</v>
      </c>
      <c r="E16" s="78">
        <v>23164730</v>
      </c>
      <c r="F16" s="78">
        <v>10277666</v>
      </c>
      <c r="G16" s="78">
        <v>0</v>
      </c>
      <c r="H16" s="78">
        <v>0</v>
      </c>
      <c r="I16" s="78">
        <v>2538826</v>
      </c>
      <c r="J16" s="78">
        <v>18704657</v>
      </c>
      <c r="K16" s="78">
        <v>73664116</v>
      </c>
      <c r="L16" s="79">
        <v>221748897</v>
      </c>
      <c r="M16" s="77">
        <v>46269097</v>
      </c>
      <c r="N16" s="78">
        <v>32074752</v>
      </c>
      <c r="O16" s="78">
        <v>21397942</v>
      </c>
      <c r="P16" s="78">
        <v>3027101</v>
      </c>
      <c r="Q16" s="78">
        <v>5973891</v>
      </c>
      <c r="R16" s="80"/>
      <c r="S16" s="78">
        <v>93267371</v>
      </c>
      <c r="T16" s="78">
        <v>18213569</v>
      </c>
      <c r="U16" s="81">
        <v>220223723</v>
      </c>
      <c r="V16" s="82">
        <v>46729000</v>
      </c>
    </row>
    <row r="17" spans="1:22" ht="13.5">
      <c r="A17" s="47" t="s">
        <v>565</v>
      </c>
      <c r="B17" s="75" t="s">
        <v>111</v>
      </c>
      <c r="C17" s="76" t="s">
        <v>112</v>
      </c>
      <c r="D17" s="77">
        <v>350624586</v>
      </c>
      <c r="E17" s="78">
        <v>246173454</v>
      </c>
      <c r="F17" s="78">
        <v>33570286</v>
      </c>
      <c r="G17" s="78">
        <v>0</v>
      </c>
      <c r="H17" s="78">
        <v>0</v>
      </c>
      <c r="I17" s="78">
        <v>1387823</v>
      </c>
      <c r="J17" s="78">
        <v>89572520</v>
      </c>
      <c r="K17" s="78">
        <v>275013169</v>
      </c>
      <c r="L17" s="79">
        <v>996341838</v>
      </c>
      <c r="M17" s="77">
        <v>205650016</v>
      </c>
      <c r="N17" s="78">
        <v>291624700</v>
      </c>
      <c r="O17" s="78">
        <v>81846040</v>
      </c>
      <c r="P17" s="78">
        <v>53554891</v>
      </c>
      <c r="Q17" s="78">
        <v>54689909</v>
      </c>
      <c r="R17" s="80"/>
      <c r="S17" s="78">
        <v>145611900</v>
      </c>
      <c r="T17" s="78">
        <v>73027881</v>
      </c>
      <c r="U17" s="81">
        <v>906005337</v>
      </c>
      <c r="V17" s="82">
        <v>38356200</v>
      </c>
    </row>
    <row r="18" spans="1:22" ht="13.5">
      <c r="A18" s="47" t="s">
        <v>565</v>
      </c>
      <c r="B18" s="75" t="s">
        <v>113</v>
      </c>
      <c r="C18" s="76" t="s">
        <v>114</v>
      </c>
      <c r="D18" s="77">
        <v>62995230</v>
      </c>
      <c r="E18" s="78">
        <v>4546547</v>
      </c>
      <c r="F18" s="78">
        <v>45242</v>
      </c>
      <c r="G18" s="78">
        <v>0</v>
      </c>
      <c r="H18" s="78">
        <v>0</v>
      </c>
      <c r="I18" s="78">
        <v>272795</v>
      </c>
      <c r="J18" s="78">
        <v>55690466</v>
      </c>
      <c r="K18" s="78">
        <v>61985354</v>
      </c>
      <c r="L18" s="79">
        <v>185535634</v>
      </c>
      <c r="M18" s="77">
        <v>17132936</v>
      </c>
      <c r="N18" s="78">
        <v>2996557</v>
      </c>
      <c r="O18" s="78">
        <v>16979315</v>
      </c>
      <c r="P18" s="78">
        <v>6145420</v>
      </c>
      <c r="Q18" s="78">
        <v>3314454</v>
      </c>
      <c r="R18" s="80"/>
      <c r="S18" s="78">
        <v>61288502</v>
      </c>
      <c r="T18" s="78">
        <v>58746852</v>
      </c>
      <c r="U18" s="81">
        <v>166604036</v>
      </c>
      <c r="V18" s="82">
        <v>22724500</v>
      </c>
    </row>
    <row r="19" spans="1:22" ht="13.5">
      <c r="A19" s="47" t="s">
        <v>566</v>
      </c>
      <c r="B19" s="75" t="s">
        <v>476</v>
      </c>
      <c r="C19" s="76" t="s">
        <v>477</v>
      </c>
      <c r="D19" s="77">
        <v>57423076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106789200</v>
      </c>
      <c r="L19" s="79">
        <v>164212276</v>
      </c>
      <c r="M19" s="77">
        <v>0</v>
      </c>
      <c r="N19" s="78">
        <v>0</v>
      </c>
      <c r="O19" s="78">
        <v>0</v>
      </c>
      <c r="P19" s="78">
        <v>0</v>
      </c>
      <c r="Q19" s="78">
        <v>0</v>
      </c>
      <c r="R19" s="80"/>
      <c r="S19" s="78">
        <v>101433000</v>
      </c>
      <c r="T19" s="78">
        <v>62779281</v>
      </c>
      <c r="U19" s="81">
        <v>164212281</v>
      </c>
      <c r="V19" s="82">
        <v>0</v>
      </c>
    </row>
    <row r="20" spans="1:22" ht="12.75">
      <c r="A20" s="48"/>
      <c r="B20" s="83" t="s">
        <v>567</v>
      </c>
      <c r="C20" s="84"/>
      <c r="D20" s="85">
        <f aca="true" t="shared" si="1" ref="D20:V20">SUM(D12:D19)</f>
        <v>1215761655</v>
      </c>
      <c r="E20" s="86">
        <f t="shared" si="1"/>
        <v>655473492</v>
      </c>
      <c r="F20" s="86">
        <f t="shared" si="1"/>
        <v>63097409</v>
      </c>
      <c r="G20" s="86">
        <f t="shared" si="1"/>
        <v>0</v>
      </c>
      <c r="H20" s="86">
        <f t="shared" si="1"/>
        <v>0</v>
      </c>
      <c r="I20" s="86">
        <f t="shared" si="1"/>
        <v>24877504</v>
      </c>
      <c r="J20" s="86">
        <f t="shared" si="1"/>
        <v>255632344</v>
      </c>
      <c r="K20" s="86">
        <f t="shared" si="1"/>
        <v>1026423949</v>
      </c>
      <c r="L20" s="87">
        <f t="shared" si="1"/>
        <v>3241266353</v>
      </c>
      <c r="M20" s="85">
        <f t="shared" si="1"/>
        <v>570435648</v>
      </c>
      <c r="N20" s="86">
        <f t="shared" si="1"/>
        <v>832021362</v>
      </c>
      <c r="O20" s="86">
        <f t="shared" si="1"/>
        <v>318839440</v>
      </c>
      <c r="P20" s="86">
        <f t="shared" si="1"/>
        <v>143087480</v>
      </c>
      <c r="Q20" s="86">
        <f t="shared" si="1"/>
        <v>140082594</v>
      </c>
      <c r="R20" s="86">
        <f t="shared" si="1"/>
        <v>0</v>
      </c>
      <c r="S20" s="86">
        <f t="shared" si="1"/>
        <v>810582842</v>
      </c>
      <c r="T20" s="86">
        <f t="shared" si="1"/>
        <v>354546430</v>
      </c>
      <c r="U20" s="88">
        <f t="shared" si="1"/>
        <v>3169595796</v>
      </c>
      <c r="V20" s="89">
        <f t="shared" si="1"/>
        <v>267420299</v>
      </c>
    </row>
    <row r="21" spans="1:22" ht="13.5">
      <c r="A21" s="47" t="s">
        <v>565</v>
      </c>
      <c r="B21" s="75" t="s">
        <v>115</v>
      </c>
      <c r="C21" s="76" t="s">
        <v>116</v>
      </c>
      <c r="D21" s="77">
        <v>156265342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1200000</v>
      </c>
      <c r="K21" s="78">
        <v>194535969</v>
      </c>
      <c r="L21" s="79">
        <v>352001311</v>
      </c>
      <c r="M21" s="77">
        <v>9500000</v>
      </c>
      <c r="N21" s="78">
        <v>0</v>
      </c>
      <c r="O21" s="78">
        <v>0</v>
      </c>
      <c r="P21" s="78">
        <v>0</v>
      </c>
      <c r="Q21" s="78">
        <v>500000</v>
      </c>
      <c r="R21" s="80"/>
      <c r="S21" s="78">
        <v>282087000</v>
      </c>
      <c r="T21" s="78">
        <v>20270000</v>
      </c>
      <c r="U21" s="81">
        <v>312357000</v>
      </c>
      <c r="V21" s="82">
        <v>59595000</v>
      </c>
    </row>
    <row r="22" spans="1:22" ht="13.5">
      <c r="A22" s="47" t="s">
        <v>565</v>
      </c>
      <c r="B22" s="75" t="s">
        <v>117</v>
      </c>
      <c r="C22" s="76" t="s">
        <v>118</v>
      </c>
      <c r="D22" s="77">
        <v>218969004</v>
      </c>
      <c r="E22" s="78">
        <v>0</v>
      </c>
      <c r="F22" s="78">
        <v>0</v>
      </c>
      <c r="G22" s="78">
        <v>0</v>
      </c>
      <c r="H22" s="78">
        <v>0</v>
      </c>
      <c r="I22" s="78">
        <v>5000</v>
      </c>
      <c r="J22" s="78">
        <v>38639003</v>
      </c>
      <c r="K22" s="78">
        <v>197578855</v>
      </c>
      <c r="L22" s="79">
        <v>455191862</v>
      </c>
      <c r="M22" s="77">
        <v>54627004</v>
      </c>
      <c r="N22" s="78">
        <v>0</v>
      </c>
      <c r="O22" s="78">
        <v>0</v>
      </c>
      <c r="P22" s="78">
        <v>0</v>
      </c>
      <c r="Q22" s="78">
        <v>5300000</v>
      </c>
      <c r="R22" s="80"/>
      <c r="S22" s="78">
        <v>280246002</v>
      </c>
      <c r="T22" s="78">
        <v>36878622</v>
      </c>
      <c r="U22" s="81">
        <v>377051628</v>
      </c>
      <c r="V22" s="82">
        <v>68354300</v>
      </c>
    </row>
    <row r="23" spans="1:22" ht="13.5">
      <c r="A23" s="47" t="s">
        <v>565</v>
      </c>
      <c r="B23" s="75" t="s">
        <v>119</v>
      </c>
      <c r="C23" s="76" t="s">
        <v>120</v>
      </c>
      <c r="D23" s="77">
        <v>51351657</v>
      </c>
      <c r="E23" s="78">
        <v>7391304</v>
      </c>
      <c r="F23" s="78">
        <v>0</v>
      </c>
      <c r="G23" s="78">
        <v>0</v>
      </c>
      <c r="H23" s="78">
        <v>0</v>
      </c>
      <c r="I23" s="78">
        <v>500000</v>
      </c>
      <c r="J23" s="78">
        <v>13000000</v>
      </c>
      <c r="K23" s="78">
        <v>30979047</v>
      </c>
      <c r="L23" s="79">
        <v>103222008</v>
      </c>
      <c r="M23" s="77">
        <v>27806121</v>
      </c>
      <c r="N23" s="78">
        <v>7434258</v>
      </c>
      <c r="O23" s="78">
        <v>0</v>
      </c>
      <c r="P23" s="78">
        <v>0</v>
      </c>
      <c r="Q23" s="78">
        <v>10333182</v>
      </c>
      <c r="R23" s="80"/>
      <c r="S23" s="78">
        <v>49497400</v>
      </c>
      <c r="T23" s="78">
        <v>8080995</v>
      </c>
      <c r="U23" s="81">
        <v>103151956</v>
      </c>
      <c r="V23" s="82">
        <v>10647600</v>
      </c>
    </row>
    <row r="24" spans="1:22" ht="13.5">
      <c r="A24" s="47" t="s">
        <v>565</v>
      </c>
      <c r="B24" s="75" t="s">
        <v>121</v>
      </c>
      <c r="C24" s="76" t="s">
        <v>122</v>
      </c>
      <c r="D24" s="77">
        <v>126037153</v>
      </c>
      <c r="E24" s="78">
        <v>31000000</v>
      </c>
      <c r="F24" s="78">
        <v>0</v>
      </c>
      <c r="G24" s="78">
        <v>0</v>
      </c>
      <c r="H24" s="78">
        <v>0</v>
      </c>
      <c r="I24" s="78">
        <v>1000000</v>
      </c>
      <c r="J24" s="78">
        <v>10000000</v>
      </c>
      <c r="K24" s="78">
        <v>59150809</v>
      </c>
      <c r="L24" s="79">
        <v>227187962</v>
      </c>
      <c r="M24" s="77">
        <v>23784700</v>
      </c>
      <c r="N24" s="78">
        <v>34992000</v>
      </c>
      <c r="O24" s="78">
        <v>0</v>
      </c>
      <c r="P24" s="78">
        <v>0</v>
      </c>
      <c r="Q24" s="78">
        <v>10000000</v>
      </c>
      <c r="R24" s="80"/>
      <c r="S24" s="78">
        <v>119344962</v>
      </c>
      <c r="T24" s="78">
        <v>13036300</v>
      </c>
      <c r="U24" s="81">
        <v>201157962</v>
      </c>
      <c r="V24" s="82">
        <v>31911060</v>
      </c>
    </row>
    <row r="25" spans="1:22" ht="13.5">
      <c r="A25" s="47" t="s">
        <v>565</v>
      </c>
      <c r="B25" s="75" t="s">
        <v>123</v>
      </c>
      <c r="C25" s="76" t="s">
        <v>124</v>
      </c>
      <c r="D25" s="77">
        <v>85410103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1835458</v>
      </c>
      <c r="K25" s="78">
        <v>67199114</v>
      </c>
      <c r="L25" s="79">
        <v>154444675</v>
      </c>
      <c r="M25" s="77">
        <v>41875212</v>
      </c>
      <c r="N25" s="78">
        <v>0</v>
      </c>
      <c r="O25" s="78">
        <v>0</v>
      </c>
      <c r="P25" s="78">
        <v>0</v>
      </c>
      <c r="Q25" s="78">
        <v>664286</v>
      </c>
      <c r="R25" s="80"/>
      <c r="S25" s="78">
        <v>96117650</v>
      </c>
      <c r="T25" s="78">
        <v>19697886</v>
      </c>
      <c r="U25" s="81">
        <v>158355034</v>
      </c>
      <c r="V25" s="82">
        <v>31562100</v>
      </c>
    </row>
    <row r="26" spans="1:22" ht="13.5">
      <c r="A26" s="47" t="s">
        <v>565</v>
      </c>
      <c r="B26" s="75" t="s">
        <v>125</v>
      </c>
      <c r="C26" s="76" t="s">
        <v>126</v>
      </c>
      <c r="D26" s="77">
        <v>207921037</v>
      </c>
      <c r="E26" s="78">
        <v>68250000</v>
      </c>
      <c r="F26" s="78">
        <v>0</v>
      </c>
      <c r="G26" s="78">
        <v>0</v>
      </c>
      <c r="H26" s="78">
        <v>0</v>
      </c>
      <c r="I26" s="78">
        <v>3150574</v>
      </c>
      <c r="J26" s="78">
        <v>20500000</v>
      </c>
      <c r="K26" s="78">
        <v>121580722</v>
      </c>
      <c r="L26" s="79">
        <v>421402333</v>
      </c>
      <c r="M26" s="77">
        <v>106538855</v>
      </c>
      <c r="N26" s="78">
        <v>58533241</v>
      </c>
      <c r="O26" s="78">
        <v>0</v>
      </c>
      <c r="P26" s="78">
        <v>0</v>
      </c>
      <c r="Q26" s="78">
        <v>23109563</v>
      </c>
      <c r="R26" s="80"/>
      <c r="S26" s="78">
        <v>199160300</v>
      </c>
      <c r="T26" s="78">
        <v>50002776</v>
      </c>
      <c r="U26" s="81">
        <v>437344735</v>
      </c>
      <c r="V26" s="82">
        <v>76590700</v>
      </c>
    </row>
    <row r="27" spans="1:22" ht="13.5">
      <c r="A27" s="47" t="s">
        <v>566</v>
      </c>
      <c r="B27" s="75" t="s">
        <v>478</v>
      </c>
      <c r="C27" s="76" t="s">
        <v>479</v>
      </c>
      <c r="D27" s="77">
        <v>806461788</v>
      </c>
      <c r="E27" s="78">
        <v>0</v>
      </c>
      <c r="F27" s="78">
        <v>120000036</v>
      </c>
      <c r="G27" s="78">
        <v>0</v>
      </c>
      <c r="H27" s="78">
        <v>0</v>
      </c>
      <c r="I27" s="78">
        <v>1694460</v>
      </c>
      <c r="J27" s="78">
        <v>221309100</v>
      </c>
      <c r="K27" s="78">
        <v>452777136</v>
      </c>
      <c r="L27" s="79">
        <v>1602242520</v>
      </c>
      <c r="M27" s="77">
        <v>0</v>
      </c>
      <c r="N27" s="78">
        <v>0</v>
      </c>
      <c r="O27" s="78">
        <v>383511972</v>
      </c>
      <c r="P27" s="78">
        <v>140540928</v>
      </c>
      <c r="Q27" s="78">
        <v>7409364</v>
      </c>
      <c r="R27" s="80"/>
      <c r="S27" s="78">
        <v>555173160</v>
      </c>
      <c r="T27" s="78">
        <v>587770980</v>
      </c>
      <c r="U27" s="81">
        <v>1674406404</v>
      </c>
      <c r="V27" s="82">
        <v>491381472</v>
      </c>
    </row>
    <row r="28" spans="1:22" ht="12.75">
      <c r="A28" s="48"/>
      <c r="B28" s="83" t="s">
        <v>568</v>
      </c>
      <c r="C28" s="84"/>
      <c r="D28" s="85">
        <f aca="true" t="shared" si="2" ref="D28:V28">SUM(D21:D27)</f>
        <v>1652416084</v>
      </c>
      <c r="E28" s="86">
        <f t="shared" si="2"/>
        <v>106641304</v>
      </c>
      <c r="F28" s="86">
        <f t="shared" si="2"/>
        <v>120000036</v>
      </c>
      <c r="G28" s="86">
        <f t="shared" si="2"/>
        <v>0</v>
      </c>
      <c r="H28" s="86">
        <f t="shared" si="2"/>
        <v>0</v>
      </c>
      <c r="I28" s="86">
        <f t="shared" si="2"/>
        <v>6350034</v>
      </c>
      <c r="J28" s="86">
        <f t="shared" si="2"/>
        <v>306483561</v>
      </c>
      <c r="K28" s="86">
        <f t="shared" si="2"/>
        <v>1123801652</v>
      </c>
      <c r="L28" s="87">
        <f t="shared" si="2"/>
        <v>3315692671</v>
      </c>
      <c r="M28" s="85">
        <f t="shared" si="2"/>
        <v>264131892</v>
      </c>
      <c r="N28" s="86">
        <f t="shared" si="2"/>
        <v>100959499</v>
      </c>
      <c r="O28" s="86">
        <f t="shared" si="2"/>
        <v>383511972</v>
      </c>
      <c r="P28" s="86">
        <f t="shared" si="2"/>
        <v>140540928</v>
      </c>
      <c r="Q28" s="86">
        <f t="shared" si="2"/>
        <v>57316395</v>
      </c>
      <c r="R28" s="86">
        <f t="shared" si="2"/>
        <v>0</v>
      </c>
      <c r="S28" s="86">
        <f t="shared" si="2"/>
        <v>1581626474</v>
      </c>
      <c r="T28" s="86">
        <f t="shared" si="2"/>
        <v>735737559</v>
      </c>
      <c r="U28" s="88">
        <f t="shared" si="2"/>
        <v>3263824719</v>
      </c>
      <c r="V28" s="89">
        <f t="shared" si="2"/>
        <v>770042232</v>
      </c>
    </row>
    <row r="29" spans="1:22" ht="13.5">
      <c r="A29" s="47" t="s">
        <v>565</v>
      </c>
      <c r="B29" s="75" t="s">
        <v>127</v>
      </c>
      <c r="C29" s="76" t="s">
        <v>128</v>
      </c>
      <c r="D29" s="77">
        <v>104337061</v>
      </c>
      <c r="E29" s="78">
        <v>55176000</v>
      </c>
      <c r="F29" s="78">
        <v>0</v>
      </c>
      <c r="G29" s="78">
        <v>0</v>
      </c>
      <c r="H29" s="78">
        <v>0</v>
      </c>
      <c r="I29" s="78">
        <v>5000000</v>
      </c>
      <c r="J29" s="78">
        <v>2684316</v>
      </c>
      <c r="K29" s="78">
        <v>118287704</v>
      </c>
      <c r="L29" s="79">
        <v>285485081</v>
      </c>
      <c r="M29" s="77">
        <v>48497953</v>
      </c>
      <c r="N29" s="78">
        <v>146547460</v>
      </c>
      <c r="O29" s="78">
        <v>0</v>
      </c>
      <c r="P29" s="78">
        <v>0</v>
      </c>
      <c r="Q29" s="78">
        <v>34871926</v>
      </c>
      <c r="R29" s="80"/>
      <c r="S29" s="78">
        <v>53052780</v>
      </c>
      <c r="T29" s="78">
        <v>51532675</v>
      </c>
      <c r="U29" s="81">
        <v>334502794</v>
      </c>
      <c r="V29" s="82">
        <v>20524000</v>
      </c>
    </row>
    <row r="30" spans="1:22" ht="13.5">
      <c r="A30" s="47" t="s">
        <v>565</v>
      </c>
      <c r="B30" s="75" t="s">
        <v>129</v>
      </c>
      <c r="C30" s="76" t="s">
        <v>130</v>
      </c>
      <c r="D30" s="77">
        <v>145759068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754612</v>
      </c>
      <c r="K30" s="78">
        <v>74370728</v>
      </c>
      <c r="L30" s="79">
        <v>220884408</v>
      </c>
      <c r="M30" s="77">
        <v>9700000</v>
      </c>
      <c r="N30" s="78">
        <v>0</v>
      </c>
      <c r="O30" s="78">
        <v>0</v>
      </c>
      <c r="P30" s="78">
        <v>0</v>
      </c>
      <c r="Q30" s="78">
        <v>2600000</v>
      </c>
      <c r="R30" s="80"/>
      <c r="S30" s="78">
        <v>173644000</v>
      </c>
      <c r="T30" s="78">
        <v>26962296</v>
      </c>
      <c r="U30" s="81">
        <v>212906296</v>
      </c>
      <c r="V30" s="82">
        <v>60063000</v>
      </c>
    </row>
    <row r="31" spans="1:22" ht="13.5">
      <c r="A31" s="47" t="s">
        <v>565</v>
      </c>
      <c r="B31" s="75" t="s">
        <v>131</v>
      </c>
      <c r="C31" s="76" t="s">
        <v>132</v>
      </c>
      <c r="D31" s="77">
        <v>108573222</v>
      </c>
      <c r="E31" s="78">
        <v>14300000</v>
      </c>
      <c r="F31" s="78">
        <v>0</v>
      </c>
      <c r="G31" s="78">
        <v>0</v>
      </c>
      <c r="H31" s="78">
        <v>0</v>
      </c>
      <c r="I31" s="78">
        <v>280000</v>
      </c>
      <c r="J31" s="78">
        <v>4000000</v>
      </c>
      <c r="K31" s="78">
        <v>71660636</v>
      </c>
      <c r="L31" s="79">
        <v>198813858</v>
      </c>
      <c r="M31" s="77">
        <v>9167109</v>
      </c>
      <c r="N31" s="78">
        <v>18391349</v>
      </c>
      <c r="O31" s="78">
        <v>0</v>
      </c>
      <c r="P31" s="78">
        <v>0</v>
      </c>
      <c r="Q31" s="78">
        <v>8295263</v>
      </c>
      <c r="R31" s="80"/>
      <c r="S31" s="78">
        <v>148748950</v>
      </c>
      <c r="T31" s="78">
        <v>16111187</v>
      </c>
      <c r="U31" s="81">
        <v>200713858</v>
      </c>
      <c r="V31" s="82">
        <v>31653050</v>
      </c>
    </row>
    <row r="32" spans="1:22" ht="13.5">
      <c r="A32" s="47" t="s">
        <v>565</v>
      </c>
      <c r="B32" s="75" t="s">
        <v>133</v>
      </c>
      <c r="C32" s="76" t="s">
        <v>134</v>
      </c>
      <c r="D32" s="77">
        <v>114254764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2500000</v>
      </c>
      <c r="K32" s="78">
        <v>131659992</v>
      </c>
      <c r="L32" s="79">
        <v>248414756</v>
      </c>
      <c r="M32" s="77">
        <v>7029946</v>
      </c>
      <c r="N32" s="78">
        <v>0</v>
      </c>
      <c r="O32" s="78">
        <v>0</v>
      </c>
      <c r="P32" s="78">
        <v>0</v>
      </c>
      <c r="Q32" s="78">
        <v>1408554</v>
      </c>
      <c r="R32" s="80"/>
      <c r="S32" s="78">
        <v>163625000</v>
      </c>
      <c r="T32" s="78">
        <v>21181000</v>
      </c>
      <c r="U32" s="81">
        <v>193244500</v>
      </c>
      <c r="V32" s="82">
        <v>77340000</v>
      </c>
    </row>
    <row r="33" spans="1:22" ht="13.5">
      <c r="A33" s="47" t="s">
        <v>565</v>
      </c>
      <c r="B33" s="75" t="s">
        <v>135</v>
      </c>
      <c r="C33" s="76" t="s">
        <v>136</v>
      </c>
      <c r="D33" s="77">
        <v>41839486</v>
      </c>
      <c r="E33" s="78">
        <v>13025440</v>
      </c>
      <c r="F33" s="78">
        <v>0</v>
      </c>
      <c r="G33" s="78">
        <v>0</v>
      </c>
      <c r="H33" s="78">
        <v>0</v>
      </c>
      <c r="I33" s="78">
        <v>140510</v>
      </c>
      <c r="J33" s="78">
        <v>1985821</v>
      </c>
      <c r="K33" s="78">
        <v>36488718</v>
      </c>
      <c r="L33" s="79">
        <v>93479975</v>
      </c>
      <c r="M33" s="77">
        <v>12552000</v>
      </c>
      <c r="N33" s="78">
        <v>11540302</v>
      </c>
      <c r="O33" s="78">
        <v>0</v>
      </c>
      <c r="P33" s="78">
        <v>0</v>
      </c>
      <c r="Q33" s="78">
        <v>4690026</v>
      </c>
      <c r="R33" s="80"/>
      <c r="S33" s="78">
        <v>79125784</v>
      </c>
      <c r="T33" s="78">
        <v>11751217</v>
      </c>
      <c r="U33" s="81">
        <v>119659329</v>
      </c>
      <c r="V33" s="82">
        <v>20580404</v>
      </c>
    </row>
    <row r="34" spans="1:22" ht="13.5">
      <c r="A34" s="47" t="s">
        <v>565</v>
      </c>
      <c r="B34" s="75" t="s">
        <v>137</v>
      </c>
      <c r="C34" s="76" t="s">
        <v>138</v>
      </c>
      <c r="D34" s="77">
        <v>344679712</v>
      </c>
      <c r="E34" s="78">
        <v>246017000</v>
      </c>
      <c r="F34" s="78">
        <v>0</v>
      </c>
      <c r="G34" s="78">
        <v>0</v>
      </c>
      <c r="H34" s="78">
        <v>0</v>
      </c>
      <c r="I34" s="78">
        <v>3800000</v>
      </c>
      <c r="J34" s="78">
        <v>76299600</v>
      </c>
      <c r="K34" s="78">
        <v>103617709</v>
      </c>
      <c r="L34" s="79">
        <v>774414021</v>
      </c>
      <c r="M34" s="77">
        <v>121138378</v>
      </c>
      <c r="N34" s="78">
        <v>277831978</v>
      </c>
      <c r="O34" s="78">
        <v>0</v>
      </c>
      <c r="P34" s="78">
        <v>0</v>
      </c>
      <c r="Q34" s="78">
        <v>57635203</v>
      </c>
      <c r="R34" s="80"/>
      <c r="S34" s="78">
        <v>206256898</v>
      </c>
      <c r="T34" s="78">
        <v>112841392</v>
      </c>
      <c r="U34" s="81">
        <v>775703849</v>
      </c>
      <c r="V34" s="82">
        <v>76570102</v>
      </c>
    </row>
    <row r="35" spans="1:22" ht="13.5">
      <c r="A35" s="47" t="s">
        <v>566</v>
      </c>
      <c r="B35" s="75" t="s">
        <v>480</v>
      </c>
      <c r="C35" s="76" t="s">
        <v>481</v>
      </c>
      <c r="D35" s="77">
        <v>384682312</v>
      </c>
      <c r="E35" s="78">
        <v>0</v>
      </c>
      <c r="F35" s="78">
        <v>17320954</v>
      </c>
      <c r="G35" s="78">
        <v>0</v>
      </c>
      <c r="H35" s="78">
        <v>0</v>
      </c>
      <c r="I35" s="78">
        <v>500000</v>
      </c>
      <c r="J35" s="78">
        <v>129734521</v>
      </c>
      <c r="K35" s="78">
        <v>512215506</v>
      </c>
      <c r="L35" s="79">
        <v>1044453293</v>
      </c>
      <c r="M35" s="77">
        <v>0</v>
      </c>
      <c r="N35" s="78">
        <v>0</v>
      </c>
      <c r="O35" s="78">
        <v>263835000</v>
      </c>
      <c r="P35" s="78">
        <v>65177273</v>
      </c>
      <c r="Q35" s="78">
        <v>0</v>
      </c>
      <c r="R35" s="80"/>
      <c r="S35" s="78">
        <v>649963949</v>
      </c>
      <c r="T35" s="78">
        <v>164094421</v>
      </c>
      <c r="U35" s="81">
        <v>1143070643</v>
      </c>
      <c r="V35" s="82">
        <v>620504000</v>
      </c>
    </row>
    <row r="36" spans="1:22" ht="12.75">
      <c r="A36" s="48"/>
      <c r="B36" s="83" t="s">
        <v>569</v>
      </c>
      <c r="C36" s="84"/>
      <c r="D36" s="85">
        <f aca="true" t="shared" si="3" ref="D36:V36">SUM(D29:D35)</f>
        <v>1244125625</v>
      </c>
      <c r="E36" s="86">
        <f t="shared" si="3"/>
        <v>328518440</v>
      </c>
      <c r="F36" s="86">
        <f t="shared" si="3"/>
        <v>17320954</v>
      </c>
      <c r="G36" s="86">
        <f t="shared" si="3"/>
        <v>0</v>
      </c>
      <c r="H36" s="86">
        <f t="shared" si="3"/>
        <v>0</v>
      </c>
      <c r="I36" s="86">
        <f t="shared" si="3"/>
        <v>9720510</v>
      </c>
      <c r="J36" s="86">
        <f t="shared" si="3"/>
        <v>217958870</v>
      </c>
      <c r="K36" s="86">
        <f t="shared" si="3"/>
        <v>1048300993</v>
      </c>
      <c r="L36" s="87">
        <f t="shared" si="3"/>
        <v>2865945392</v>
      </c>
      <c r="M36" s="85">
        <f t="shared" si="3"/>
        <v>208085386</v>
      </c>
      <c r="N36" s="86">
        <f t="shared" si="3"/>
        <v>454311089</v>
      </c>
      <c r="O36" s="86">
        <f t="shared" si="3"/>
        <v>263835000</v>
      </c>
      <c r="P36" s="86">
        <f t="shared" si="3"/>
        <v>65177273</v>
      </c>
      <c r="Q36" s="86">
        <f t="shared" si="3"/>
        <v>109500972</v>
      </c>
      <c r="R36" s="86">
        <f t="shared" si="3"/>
        <v>0</v>
      </c>
      <c r="S36" s="86">
        <f t="shared" si="3"/>
        <v>1474417361</v>
      </c>
      <c r="T36" s="86">
        <f t="shared" si="3"/>
        <v>404474188</v>
      </c>
      <c r="U36" s="88">
        <f t="shared" si="3"/>
        <v>2979801269</v>
      </c>
      <c r="V36" s="89">
        <f t="shared" si="3"/>
        <v>907234556</v>
      </c>
    </row>
    <row r="37" spans="1:22" ht="13.5">
      <c r="A37" s="47" t="s">
        <v>565</v>
      </c>
      <c r="B37" s="75" t="s">
        <v>139</v>
      </c>
      <c r="C37" s="76" t="s">
        <v>140</v>
      </c>
      <c r="D37" s="77">
        <v>133763099</v>
      </c>
      <c r="E37" s="78">
        <v>23000000</v>
      </c>
      <c r="F37" s="78">
        <v>0</v>
      </c>
      <c r="G37" s="78">
        <v>0</v>
      </c>
      <c r="H37" s="78">
        <v>0</v>
      </c>
      <c r="I37" s="78">
        <v>208543</v>
      </c>
      <c r="J37" s="78">
        <v>5145595</v>
      </c>
      <c r="K37" s="78">
        <v>190769539</v>
      </c>
      <c r="L37" s="79">
        <v>352886776</v>
      </c>
      <c r="M37" s="77">
        <v>31309070</v>
      </c>
      <c r="N37" s="78">
        <v>35973002</v>
      </c>
      <c r="O37" s="78">
        <v>0</v>
      </c>
      <c r="P37" s="78">
        <v>0</v>
      </c>
      <c r="Q37" s="78">
        <v>7463460</v>
      </c>
      <c r="R37" s="80"/>
      <c r="S37" s="78">
        <v>193330088</v>
      </c>
      <c r="T37" s="78">
        <v>46665534</v>
      </c>
      <c r="U37" s="81">
        <v>314741154</v>
      </c>
      <c r="V37" s="82">
        <v>51287850</v>
      </c>
    </row>
    <row r="38" spans="1:22" ht="13.5">
      <c r="A38" s="47" t="s">
        <v>565</v>
      </c>
      <c r="B38" s="75" t="s">
        <v>141</v>
      </c>
      <c r="C38" s="76" t="s">
        <v>142</v>
      </c>
      <c r="D38" s="77">
        <v>117968673</v>
      </c>
      <c r="E38" s="78">
        <v>39028500</v>
      </c>
      <c r="F38" s="78">
        <v>0</v>
      </c>
      <c r="G38" s="78">
        <v>0</v>
      </c>
      <c r="H38" s="78">
        <v>0</v>
      </c>
      <c r="I38" s="78">
        <v>3188383</v>
      </c>
      <c r="J38" s="78">
        <v>7633161</v>
      </c>
      <c r="K38" s="78">
        <v>110375853</v>
      </c>
      <c r="L38" s="79">
        <v>278194570</v>
      </c>
      <c r="M38" s="77">
        <v>9047778</v>
      </c>
      <c r="N38" s="78">
        <v>43365380</v>
      </c>
      <c r="O38" s="78">
        <v>0</v>
      </c>
      <c r="P38" s="78">
        <v>0</v>
      </c>
      <c r="Q38" s="78">
        <v>10226064</v>
      </c>
      <c r="R38" s="80"/>
      <c r="S38" s="78">
        <v>166246200</v>
      </c>
      <c r="T38" s="78">
        <v>25933195</v>
      </c>
      <c r="U38" s="81">
        <v>254818617</v>
      </c>
      <c r="V38" s="82">
        <v>36331800</v>
      </c>
    </row>
    <row r="39" spans="1:22" ht="13.5">
      <c r="A39" s="47" t="s">
        <v>565</v>
      </c>
      <c r="B39" s="75" t="s">
        <v>143</v>
      </c>
      <c r="C39" s="76" t="s">
        <v>144</v>
      </c>
      <c r="D39" s="77">
        <v>111226444</v>
      </c>
      <c r="E39" s="78">
        <v>90885000</v>
      </c>
      <c r="F39" s="78">
        <v>0</v>
      </c>
      <c r="G39" s="78">
        <v>0</v>
      </c>
      <c r="H39" s="78">
        <v>0</v>
      </c>
      <c r="I39" s="78">
        <v>148100</v>
      </c>
      <c r="J39" s="78">
        <v>11755200</v>
      </c>
      <c r="K39" s="78">
        <v>64288385</v>
      </c>
      <c r="L39" s="79">
        <v>278303129</v>
      </c>
      <c r="M39" s="77">
        <v>42727694</v>
      </c>
      <c r="N39" s="78">
        <v>118581619</v>
      </c>
      <c r="O39" s="78">
        <v>0</v>
      </c>
      <c r="P39" s="78">
        <v>0</v>
      </c>
      <c r="Q39" s="78">
        <v>31711067</v>
      </c>
      <c r="R39" s="80"/>
      <c r="S39" s="78">
        <v>68426445</v>
      </c>
      <c r="T39" s="78">
        <v>23777122</v>
      </c>
      <c r="U39" s="81">
        <v>285223947</v>
      </c>
      <c r="V39" s="82">
        <v>18772000</v>
      </c>
    </row>
    <row r="40" spans="1:22" ht="13.5">
      <c r="A40" s="47" t="s">
        <v>566</v>
      </c>
      <c r="B40" s="75" t="s">
        <v>482</v>
      </c>
      <c r="C40" s="76" t="s">
        <v>483</v>
      </c>
      <c r="D40" s="77">
        <v>248795352</v>
      </c>
      <c r="E40" s="78">
        <v>0</v>
      </c>
      <c r="F40" s="78">
        <v>9000000</v>
      </c>
      <c r="G40" s="78">
        <v>0</v>
      </c>
      <c r="H40" s="78">
        <v>0</v>
      </c>
      <c r="I40" s="78">
        <v>5785000</v>
      </c>
      <c r="J40" s="78">
        <v>79440904</v>
      </c>
      <c r="K40" s="78">
        <v>214150901</v>
      </c>
      <c r="L40" s="79">
        <v>557172157</v>
      </c>
      <c r="M40" s="77">
        <v>0</v>
      </c>
      <c r="N40" s="78">
        <v>0</v>
      </c>
      <c r="O40" s="78">
        <v>143887197</v>
      </c>
      <c r="P40" s="78">
        <v>33195596</v>
      </c>
      <c r="Q40" s="78">
        <v>0</v>
      </c>
      <c r="R40" s="80"/>
      <c r="S40" s="78">
        <v>373800650</v>
      </c>
      <c r="T40" s="78">
        <v>63461416</v>
      </c>
      <c r="U40" s="81">
        <v>614344859</v>
      </c>
      <c r="V40" s="82">
        <v>227984350</v>
      </c>
    </row>
    <row r="41" spans="1:22" ht="12.75">
      <c r="A41" s="48"/>
      <c r="B41" s="83" t="s">
        <v>570</v>
      </c>
      <c r="C41" s="84"/>
      <c r="D41" s="85">
        <f aca="true" t="shared" si="4" ref="D41:V41">SUM(D37:D40)</f>
        <v>611753568</v>
      </c>
      <c r="E41" s="86">
        <f t="shared" si="4"/>
        <v>152913500</v>
      </c>
      <c r="F41" s="86">
        <f t="shared" si="4"/>
        <v>9000000</v>
      </c>
      <c r="G41" s="86">
        <f t="shared" si="4"/>
        <v>0</v>
      </c>
      <c r="H41" s="86">
        <f t="shared" si="4"/>
        <v>0</v>
      </c>
      <c r="I41" s="86">
        <f t="shared" si="4"/>
        <v>9330026</v>
      </c>
      <c r="J41" s="86">
        <f t="shared" si="4"/>
        <v>103974860</v>
      </c>
      <c r="K41" s="86">
        <f t="shared" si="4"/>
        <v>579584678</v>
      </c>
      <c r="L41" s="87">
        <f t="shared" si="4"/>
        <v>1466556632</v>
      </c>
      <c r="M41" s="85">
        <f t="shared" si="4"/>
        <v>83084542</v>
      </c>
      <c r="N41" s="86">
        <f t="shared" si="4"/>
        <v>197920001</v>
      </c>
      <c r="O41" s="86">
        <f t="shared" si="4"/>
        <v>143887197</v>
      </c>
      <c r="P41" s="86">
        <f t="shared" si="4"/>
        <v>33195596</v>
      </c>
      <c r="Q41" s="86">
        <f t="shared" si="4"/>
        <v>49400591</v>
      </c>
      <c r="R41" s="86">
        <f t="shared" si="4"/>
        <v>0</v>
      </c>
      <c r="S41" s="86">
        <f t="shared" si="4"/>
        <v>801803383</v>
      </c>
      <c r="T41" s="86">
        <f t="shared" si="4"/>
        <v>159837267</v>
      </c>
      <c r="U41" s="88">
        <f t="shared" si="4"/>
        <v>1469128577</v>
      </c>
      <c r="V41" s="89">
        <f t="shared" si="4"/>
        <v>334376000</v>
      </c>
    </row>
    <row r="42" spans="1:22" ht="13.5">
      <c r="A42" s="47" t="s">
        <v>565</v>
      </c>
      <c r="B42" s="75" t="s">
        <v>145</v>
      </c>
      <c r="C42" s="76" t="s">
        <v>146</v>
      </c>
      <c r="D42" s="77">
        <v>194269112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26652188</v>
      </c>
      <c r="K42" s="78">
        <v>179114715</v>
      </c>
      <c r="L42" s="79">
        <v>400036015</v>
      </c>
      <c r="M42" s="77">
        <v>42437560</v>
      </c>
      <c r="N42" s="78">
        <v>0</v>
      </c>
      <c r="O42" s="78">
        <v>0</v>
      </c>
      <c r="P42" s="78">
        <v>0</v>
      </c>
      <c r="Q42" s="78">
        <v>1384434</v>
      </c>
      <c r="R42" s="80"/>
      <c r="S42" s="78">
        <v>278016000</v>
      </c>
      <c r="T42" s="78">
        <v>136060676</v>
      </c>
      <c r="U42" s="81">
        <v>457898670</v>
      </c>
      <c r="V42" s="82">
        <v>115204000</v>
      </c>
    </row>
    <row r="43" spans="1:22" ht="13.5">
      <c r="A43" s="47" t="s">
        <v>565</v>
      </c>
      <c r="B43" s="75" t="s">
        <v>147</v>
      </c>
      <c r="C43" s="76" t="s">
        <v>148</v>
      </c>
      <c r="D43" s="77">
        <v>77319393</v>
      </c>
      <c r="E43" s="78">
        <v>0</v>
      </c>
      <c r="F43" s="78">
        <v>0</v>
      </c>
      <c r="G43" s="78">
        <v>0</v>
      </c>
      <c r="H43" s="78">
        <v>0</v>
      </c>
      <c r="I43" s="78">
        <v>450588</v>
      </c>
      <c r="J43" s="78">
        <v>5000000</v>
      </c>
      <c r="K43" s="78">
        <v>144457748</v>
      </c>
      <c r="L43" s="79">
        <v>227227729</v>
      </c>
      <c r="M43" s="77">
        <v>10653940</v>
      </c>
      <c r="N43" s="78">
        <v>0</v>
      </c>
      <c r="O43" s="78">
        <v>0</v>
      </c>
      <c r="P43" s="78">
        <v>0</v>
      </c>
      <c r="Q43" s="78">
        <v>1603548</v>
      </c>
      <c r="R43" s="80"/>
      <c r="S43" s="78">
        <v>167369999</v>
      </c>
      <c r="T43" s="78">
        <v>25076364</v>
      </c>
      <c r="U43" s="81">
        <v>204703851</v>
      </c>
      <c r="V43" s="82">
        <v>83040000</v>
      </c>
    </row>
    <row r="44" spans="1:22" ht="13.5">
      <c r="A44" s="47" t="s">
        <v>565</v>
      </c>
      <c r="B44" s="75" t="s">
        <v>149</v>
      </c>
      <c r="C44" s="76" t="s">
        <v>150</v>
      </c>
      <c r="D44" s="77">
        <v>189430259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3697386</v>
      </c>
      <c r="K44" s="78">
        <v>204792209</v>
      </c>
      <c r="L44" s="79">
        <v>397919854</v>
      </c>
      <c r="M44" s="77">
        <v>16615947</v>
      </c>
      <c r="N44" s="78">
        <v>0</v>
      </c>
      <c r="O44" s="78">
        <v>0</v>
      </c>
      <c r="P44" s="78">
        <v>0</v>
      </c>
      <c r="Q44" s="78">
        <v>259324</v>
      </c>
      <c r="R44" s="80"/>
      <c r="S44" s="78">
        <v>289301700</v>
      </c>
      <c r="T44" s="78">
        <v>111109891</v>
      </c>
      <c r="U44" s="81">
        <v>417286862</v>
      </c>
      <c r="V44" s="82">
        <v>120654048</v>
      </c>
    </row>
    <row r="45" spans="1:22" ht="13.5">
      <c r="A45" s="47" t="s">
        <v>565</v>
      </c>
      <c r="B45" s="75" t="s">
        <v>151</v>
      </c>
      <c r="C45" s="76" t="s">
        <v>152</v>
      </c>
      <c r="D45" s="77">
        <v>124469032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6812100</v>
      </c>
      <c r="K45" s="78">
        <v>188095983</v>
      </c>
      <c r="L45" s="79">
        <v>319377115</v>
      </c>
      <c r="M45" s="77">
        <v>17268416</v>
      </c>
      <c r="N45" s="78">
        <v>0</v>
      </c>
      <c r="O45" s="78">
        <v>0</v>
      </c>
      <c r="P45" s="78">
        <v>0</v>
      </c>
      <c r="Q45" s="78">
        <v>1747679</v>
      </c>
      <c r="R45" s="80"/>
      <c r="S45" s="78">
        <v>199462350</v>
      </c>
      <c r="T45" s="78">
        <v>11668859</v>
      </c>
      <c r="U45" s="81">
        <v>230147304</v>
      </c>
      <c r="V45" s="82">
        <v>57068650</v>
      </c>
    </row>
    <row r="46" spans="1:22" ht="13.5">
      <c r="A46" s="47" t="s">
        <v>565</v>
      </c>
      <c r="B46" s="75" t="s">
        <v>153</v>
      </c>
      <c r="C46" s="76" t="s">
        <v>154</v>
      </c>
      <c r="D46" s="77">
        <v>524984248</v>
      </c>
      <c r="E46" s="78">
        <v>364510345</v>
      </c>
      <c r="F46" s="78">
        <v>0</v>
      </c>
      <c r="G46" s="78">
        <v>0</v>
      </c>
      <c r="H46" s="78">
        <v>0</v>
      </c>
      <c r="I46" s="78">
        <v>14969854</v>
      </c>
      <c r="J46" s="78">
        <v>39272535</v>
      </c>
      <c r="K46" s="78">
        <v>345403983</v>
      </c>
      <c r="L46" s="79">
        <v>1289140965</v>
      </c>
      <c r="M46" s="77">
        <v>246182733</v>
      </c>
      <c r="N46" s="78">
        <v>528390753</v>
      </c>
      <c r="O46" s="78">
        <v>0</v>
      </c>
      <c r="P46" s="78">
        <v>0</v>
      </c>
      <c r="Q46" s="78">
        <v>64843442</v>
      </c>
      <c r="R46" s="80"/>
      <c r="S46" s="78">
        <v>374967650</v>
      </c>
      <c r="T46" s="78">
        <v>162793526</v>
      </c>
      <c r="U46" s="81">
        <v>1377178104</v>
      </c>
      <c r="V46" s="82">
        <v>117510350</v>
      </c>
    </row>
    <row r="47" spans="1:22" ht="13.5">
      <c r="A47" s="47" t="s">
        <v>566</v>
      </c>
      <c r="B47" s="75" t="s">
        <v>484</v>
      </c>
      <c r="C47" s="76" t="s">
        <v>485</v>
      </c>
      <c r="D47" s="77">
        <v>704235339</v>
      </c>
      <c r="E47" s="78">
        <v>0</v>
      </c>
      <c r="F47" s="78">
        <v>37353525</v>
      </c>
      <c r="G47" s="78">
        <v>0</v>
      </c>
      <c r="H47" s="78">
        <v>0</v>
      </c>
      <c r="I47" s="78">
        <v>0</v>
      </c>
      <c r="J47" s="78">
        <v>160430386</v>
      </c>
      <c r="K47" s="78">
        <v>804381993</v>
      </c>
      <c r="L47" s="79">
        <v>1706401243</v>
      </c>
      <c r="M47" s="77">
        <v>0</v>
      </c>
      <c r="N47" s="78">
        <v>0</v>
      </c>
      <c r="O47" s="78">
        <v>254699812</v>
      </c>
      <c r="P47" s="78">
        <v>112602658</v>
      </c>
      <c r="Q47" s="78">
        <v>0</v>
      </c>
      <c r="R47" s="80"/>
      <c r="S47" s="78">
        <v>976036181</v>
      </c>
      <c r="T47" s="78">
        <v>405468856</v>
      </c>
      <c r="U47" s="81">
        <v>1748807507</v>
      </c>
      <c r="V47" s="82">
        <v>891519000</v>
      </c>
    </row>
    <row r="48" spans="1:22" ht="12.75">
      <c r="A48" s="48"/>
      <c r="B48" s="83" t="s">
        <v>571</v>
      </c>
      <c r="C48" s="84"/>
      <c r="D48" s="85">
        <f aca="true" t="shared" si="5" ref="D48:V48">SUM(D42:D47)</f>
        <v>1814707383</v>
      </c>
      <c r="E48" s="86">
        <f t="shared" si="5"/>
        <v>364510345</v>
      </c>
      <c r="F48" s="86">
        <f t="shared" si="5"/>
        <v>37353525</v>
      </c>
      <c r="G48" s="86">
        <f t="shared" si="5"/>
        <v>0</v>
      </c>
      <c r="H48" s="86">
        <f t="shared" si="5"/>
        <v>0</v>
      </c>
      <c r="I48" s="86">
        <f t="shared" si="5"/>
        <v>15420442</v>
      </c>
      <c r="J48" s="86">
        <f t="shared" si="5"/>
        <v>241864595</v>
      </c>
      <c r="K48" s="86">
        <f t="shared" si="5"/>
        <v>1866246631</v>
      </c>
      <c r="L48" s="87">
        <f t="shared" si="5"/>
        <v>4340102921</v>
      </c>
      <c r="M48" s="85">
        <f t="shared" si="5"/>
        <v>333158596</v>
      </c>
      <c r="N48" s="86">
        <f t="shared" si="5"/>
        <v>528390753</v>
      </c>
      <c r="O48" s="86">
        <f t="shared" si="5"/>
        <v>254699812</v>
      </c>
      <c r="P48" s="86">
        <f t="shared" si="5"/>
        <v>112602658</v>
      </c>
      <c r="Q48" s="86">
        <f t="shared" si="5"/>
        <v>69838427</v>
      </c>
      <c r="R48" s="86">
        <f t="shared" si="5"/>
        <v>0</v>
      </c>
      <c r="S48" s="86">
        <f t="shared" si="5"/>
        <v>2285153880</v>
      </c>
      <c r="T48" s="86">
        <f t="shared" si="5"/>
        <v>852178172</v>
      </c>
      <c r="U48" s="88">
        <f t="shared" si="5"/>
        <v>4436022298</v>
      </c>
      <c r="V48" s="89">
        <f t="shared" si="5"/>
        <v>1384996048</v>
      </c>
    </row>
    <row r="49" spans="1:22" ht="13.5">
      <c r="A49" s="47" t="s">
        <v>565</v>
      </c>
      <c r="B49" s="75" t="s">
        <v>155</v>
      </c>
      <c r="C49" s="76" t="s">
        <v>156</v>
      </c>
      <c r="D49" s="77">
        <v>146767740</v>
      </c>
      <c r="E49" s="78">
        <v>48000000</v>
      </c>
      <c r="F49" s="78">
        <v>0</v>
      </c>
      <c r="G49" s="78">
        <v>0</v>
      </c>
      <c r="H49" s="78">
        <v>0</v>
      </c>
      <c r="I49" s="78">
        <v>0</v>
      </c>
      <c r="J49" s="78">
        <v>5000004</v>
      </c>
      <c r="K49" s="78">
        <v>208625112</v>
      </c>
      <c r="L49" s="79">
        <v>408392856</v>
      </c>
      <c r="M49" s="77">
        <v>48190008</v>
      </c>
      <c r="N49" s="78">
        <v>53290800</v>
      </c>
      <c r="O49" s="78">
        <v>0</v>
      </c>
      <c r="P49" s="78">
        <v>0</v>
      </c>
      <c r="Q49" s="78">
        <v>15525768</v>
      </c>
      <c r="R49" s="80"/>
      <c r="S49" s="78">
        <v>256212000</v>
      </c>
      <c r="T49" s="78">
        <v>35175192</v>
      </c>
      <c r="U49" s="81">
        <v>408393768</v>
      </c>
      <c r="V49" s="82">
        <v>101526996</v>
      </c>
    </row>
    <row r="50" spans="1:22" ht="13.5">
      <c r="A50" s="47" t="s">
        <v>565</v>
      </c>
      <c r="B50" s="75" t="s">
        <v>157</v>
      </c>
      <c r="C50" s="76" t="s">
        <v>158</v>
      </c>
      <c r="D50" s="77">
        <v>111498852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2000000</v>
      </c>
      <c r="K50" s="78">
        <v>267785583</v>
      </c>
      <c r="L50" s="79">
        <v>381284435</v>
      </c>
      <c r="M50" s="77">
        <v>17399469</v>
      </c>
      <c r="N50" s="78">
        <v>0</v>
      </c>
      <c r="O50" s="78">
        <v>0</v>
      </c>
      <c r="P50" s="78">
        <v>0</v>
      </c>
      <c r="Q50" s="78">
        <v>1000000</v>
      </c>
      <c r="R50" s="80"/>
      <c r="S50" s="78">
        <v>236425774</v>
      </c>
      <c r="T50" s="78">
        <v>47390888</v>
      </c>
      <c r="U50" s="81">
        <v>302216131</v>
      </c>
      <c r="V50" s="82">
        <v>100818000</v>
      </c>
    </row>
    <row r="51" spans="1:22" ht="13.5">
      <c r="A51" s="47" t="s">
        <v>565</v>
      </c>
      <c r="B51" s="75" t="s">
        <v>159</v>
      </c>
      <c r="C51" s="76" t="s">
        <v>160</v>
      </c>
      <c r="D51" s="77">
        <v>144168288</v>
      </c>
      <c r="E51" s="78">
        <v>31896012</v>
      </c>
      <c r="F51" s="78">
        <v>0</v>
      </c>
      <c r="G51" s="78">
        <v>0</v>
      </c>
      <c r="H51" s="78">
        <v>0</v>
      </c>
      <c r="I51" s="78">
        <v>150012</v>
      </c>
      <c r="J51" s="78">
        <v>4500000</v>
      </c>
      <c r="K51" s="78">
        <v>242475984</v>
      </c>
      <c r="L51" s="79">
        <v>423190296</v>
      </c>
      <c r="M51" s="77">
        <v>25188972</v>
      </c>
      <c r="N51" s="78">
        <v>32577816</v>
      </c>
      <c r="O51" s="78">
        <v>0</v>
      </c>
      <c r="P51" s="78">
        <v>0</v>
      </c>
      <c r="Q51" s="78">
        <v>4437216</v>
      </c>
      <c r="R51" s="80"/>
      <c r="S51" s="78">
        <v>282528012</v>
      </c>
      <c r="T51" s="78">
        <v>24009624</v>
      </c>
      <c r="U51" s="81">
        <v>368741640</v>
      </c>
      <c r="V51" s="82">
        <v>77334996</v>
      </c>
    </row>
    <row r="52" spans="1:22" ht="13.5">
      <c r="A52" s="47" t="s">
        <v>565</v>
      </c>
      <c r="B52" s="75" t="s">
        <v>161</v>
      </c>
      <c r="C52" s="76" t="s">
        <v>162</v>
      </c>
      <c r="D52" s="77">
        <v>87501959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1200000</v>
      </c>
      <c r="K52" s="78">
        <v>116961452</v>
      </c>
      <c r="L52" s="79">
        <v>205663411</v>
      </c>
      <c r="M52" s="77">
        <v>12063320</v>
      </c>
      <c r="N52" s="78">
        <v>0</v>
      </c>
      <c r="O52" s="78">
        <v>0</v>
      </c>
      <c r="P52" s="78">
        <v>0</v>
      </c>
      <c r="Q52" s="78">
        <v>314700</v>
      </c>
      <c r="R52" s="80"/>
      <c r="S52" s="78">
        <v>145742000</v>
      </c>
      <c r="T52" s="78">
        <v>60675950</v>
      </c>
      <c r="U52" s="81">
        <v>218795970</v>
      </c>
      <c r="V52" s="82">
        <v>44915000</v>
      </c>
    </row>
    <row r="53" spans="1:22" ht="13.5">
      <c r="A53" s="47" t="s">
        <v>566</v>
      </c>
      <c r="B53" s="75" t="s">
        <v>544</v>
      </c>
      <c r="C53" s="76" t="s">
        <v>545</v>
      </c>
      <c r="D53" s="77">
        <v>316546367</v>
      </c>
      <c r="E53" s="78">
        <v>0</v>
      </c>
      <c r="F53" s="78">
        <v>7700000</v>
      </c>
      <c r="G53" s="78">
        <v>0</v>
      </c>
      <c r="H53" s="78">
        <v>0</v>
      </c>
      <c r="I53" s="78">
        <v>0</v>
      </c>
      <c r="J53" s="78">
        <v>25000000</v>
      </c>
      <c r="K53" s="78">
        <v>421775161</v>
      </c>
      <c r="L53" s="79">
        <v>771021528</v>
      </c>
      <c r="M53" s="77">
        <v>0</v>
      </c>
      <c r="N53" s="78">
        <v>0</v>
      </c>
      <c r="O53" s="78">
        <v>45139713</v>
      </c>
      <c r="P53" s="78">
        <v>5417603</v>
      </c>
      <c r="Q53" s="78">
        <v>0</v>
      </c>
      <c r="R53" s="80"/>
      <c r="S53" s="78">
        <v>623175000</v>
      </c>
      <c r="T53" s="78">
        <v>120050541</v>
      </c>
      <c r="U53" s="81">
        <v>793782857</v>
      </c>
      <c r="V53" s="82">
        <v>597284000</v>
      </c>
    </row>
    <row r="54" spans="1:22" ht="12.75">
      <c r="A54" s="48"/>
      <c r="B54" s="83" t="s">
        <v>572</v>
      </c>
      <c r="C54" s="84"/>
      <c r="D54" s="85">
        <f aca="true" t="shared" si="6" ref="D54:V54">SUM(D49:D53)</f>
        <v>806483206</v>
      </c>
      <c r="E54" s="86">
        <f t="shared" si="6"/>
        <v>79896012</v>
      </c>
      <c r="F54" s="86">
        <f t="shared" si="6"/>
        <v>7700000</v>
      </c>
      <c r="G54" s="86">
        <f t="shared" si="6"/>
        <v>0</v>
      </c>
      <c r="H54" s="86">
        <f t="shared" si="6"/>
        <v>0</v>
      </c>
      <c r="I54" s="86">
        <f t="shared" si="6"/>
        <v>150012</v>
      </c>
      <c r="J54" s="86">
        <f t="shared" si="6"/>
        <v>37700004</v>
      </c>
      <c r="K54" s="86">
        <f t="shared" si="6"/>
        <v>1257623292</v>
      </c>
      <c r="L54" s="87">
        <f t="shared" si="6"/>
        <v>2189552526</v>
      </c>
      <c r="M54" s="85">
        <f t="shared" si="6"/>
        <v>102841769</v>
      </c>
      <c r="N54" s="86">
        <f t="shared" si="6"/>
        <v>85868616</v>
      </c>
      <c r="O54" s="86">
        <f t="shared" si="6"/>
        <v>45139713</v>
      </c>
      <c r="P54" s="86">
        <f t="shared" si="6"/>
        <v>5417603</v>
      </c>
      <c r="Q54" s="86">
        <f t="shared" si="6"/>
        <v>21277684</v>
      </c>
      <c r="R54" s="86">
        <f t="shared" si="6"/>
        <v>0</v>
      </c>
      <c r="S54" s="86">
        <f t="shared" si="6"/>
        <v>1544082786</v>
      </c>
      <c r="T54" s="86">
        <f t="shared" si="6"/>
        <v>287302195</v>
      </c>
      <c r="U54" s="88">
        <f t="shared" si="6"/>
        <v>2091930366</v>
      </c>
      <c r="V54" s="89">
        <f t="shared" si="6"/>
        <v>921878992</v>
      </c>
    </row>
    <row r="55" spans="1:22" ht="12.75">
      <c r="A55" s="49"/>
      <c r="B55" s="90" t="s">
        <v>573</v>
      </c>
      <c r="C55" s="91"/>
      <c r="D55" s="92">
        <f aca="true" t="shared" si="7" ref="D55:V55">SUM(D9:D10,D12:D19,D21:D27,D29:D35,D37:D40,D42:D47,D49:D53)</f>
        <v>9772478213</v>
      </c>
      <c r="E55" s="93">
        <f t="shared" si="7"/>
        <v>3467651319</v>
      </c>
      <c r="F55" s="93">
        <f t="shared" si="7"/>
        <v>532249350</v>
      </c>
      <c r="G55" s="93">
        <f t="shared" si="7"/>
        <v>0</v>
      </c>
      <c r="H55" s="93">
        <f t="shared" si="7"/>
        <v>0</v>
      </c>
      <c r="I55" s="93">
        <f t="shared" si="7"/>
        <v>110059697</v>
      </c>
      <c r="J55" s="93">
        <f t="shared" si="7"/>
        <v>1660899854</v>
      </c>
      <c r="K55" s="93">
        <f t="shared" si="7"/>
        <v>9382730710</v>
      </c>
      <c r="L55" s="94">
        <f t="shared" si="7"/>
        <v>24926069143</v>
      </c>
      <c r="M55" s="92">
        <f t="shared" si="7"/>
        <v>3249405264</v>
      </c>
      <c r="N55" s="93">
        <f t="shared" si="7"/>
        <v>4383680566</v>
      </c>
      <c r="O55" s="93">
        <f t="shared" si="7"/>
        <v>2041251345</v>
      </c>
      <c r="P55" s="93">
        <f t="shared" si="7"/>
        <v>897058593</v>
      </c>
      <c r="Q55" s="93">
        <f t="shared" si="7"/>
        <v>781544567</v>
      </c>
      <c r="R55" s="93">
        <f t="shared" si="7"/>
        <v>0</v>
      </c>
      <c r="S55" s="93">
        <f t="shared" si="7"/>
        <v>9728645263</v>
      </c>
      <c r="T55" s="93">
        <f t="shared" si="7"/>
        <v>3836269067</v>
      </c>
      <c r="U55" s="95">
        <f t="shared" si="7"/>
        <v>24917854665</v>
      </c>
      <c r="V55" s="89">
        <f t="shared" si="7"/>
        <v>5394877296</v>
      </c>
    </row>
    <row r="56" spans="1:22" ht="13.5">
      <c r="A56" s="50"/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3.5">
      <c r="A57" s="51"/>
      <c r="B57" s="128" t="s">
        <v>42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57:T5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574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563</v>
      </c>
      <c r="B9" s="75" t="s">
        <v>54</v>
      </c>
      <c r="C9" s="76" t="s">
        <v>55</v>
      </c>
      <c r="D9" s="77">
        <v>2175180680</v>
      </c>
      <c r="E9" s="78">
        <v>1720532052</v>
      </c>
      <c r="F9" s="78">
        <v>488330670</v>
      </c>
      <c r="G9" s="78">
        <v>0</v>
      </c>
      <c r="H9" s="78">
        <v>0</v>
      </c>
      <c r="I9" s="78">
        <v>222332882</v>
      </c>
      <c r="J9" s="78">
        <v>1114763921</v>
      </c>
      <c r="K9" s="78">
        <v>1154184520</v>
      </c>
      <c r="L9" s="79">
        <v>6875324725</v>
      </c>
      <c r="M9" s="77">
        <v>1376320166</v>
      </c>
      <c r="N9" s="78">
        <v>2724997241</v>
      </c>
      <c r="O9" s="78">
        <v>983099641</v>
      </c>
      <c r="P9" s="78">
        <v>364526345</v>
      </c>
      <c r="Q9" s="78">
        <v>148264434</v>
      </c>
      <c r="R9" s="80"/>
      <c r="S9" s="78">
        <v>910524498</v>
      </c>
      <c r="T9" s="78">
        <v>904695021</v>
      </c>
      <c r="U9" s="81">
        <v>7412427346</v>
      </c>
      <c r="V9" s="82">
        <v>911531502</v>
      </c>
    </row>
    <row r="10" spans="1:22" ht="12.75">
      <c r="A10" s="48"/>
      <c r="B10" s="83" t="s">
        <v>564</v>
      </c>
      <c r="C10" s="84"/>
      <c r="D10" s="85">
        <f aca="true" t="shared" si="0" ref="D10:V10">D9</f>
        <v>2175180680</v>
      </c>
      <c r="E10" s="86">
        <f t="shared" si="0"/>
        <v>1720532052</v>
      </c>
      <c r="F10" s="86">
        <f t="shared" si="0"/>
        <v>488330670</v>
      </c>
      <c r="G10" s="86">
        <f t="shared" si="0"/>
        <v>0</v>
      </c>
      <c r="H10" s="86">
        <f t="shared" si="0"/>
        <v>0</v>
      </c>
      <c r="I10" s="86">
        <f t="shared" si="0"/>
        <v>222332882</v>
      </c>
      <c r="J10" s="86">
        <f t="shared" si="0"/>
        <v>1114763921</v>
      </c>
      <c r="K10" s="86">
        <f t="shared" si="0"/>
        <v>1154184520</v>
      </c>
      <c r="L10" s="87">
        <f t="shared" si="0"/>
        <v>6875324725</v>
      </c>
      <c r="M10" s="85">
        <f t="shared" si="0"/>
        <v>1376320166</v>
      </c>
      <c r="N10" s="86">
        <f t="shared" si="0"/>
        <v>2724997241</v>
      </c>
      <c r="O10" s="86">
        <f t="shared" si="0"/>
        <v>983099641</v>
      </c>
      <c r="P10" s="86">
        <f t="shared" si="0"/>
        <v>364526345</v>
      </c>
      <c r="Q10" s="86">
        <f t="shared" si="0"/>
        <v>148264434</v>
      </c>
      <c r="R10" s="86">
        <f t="shared" si="0"/>
        <v>0</v>
      </c>
      <c r="S10" s="86">
        <f t="shared" si="0"/>
        <v>910524498</v>
      </c>
      <c r="T10" s="86">
        <f t="shared" si="0"/>
        <v>904695021</v>
      </c>
      <c r="U10" s="88">
        <f t="shared" si="0"/>
        <v>7412427346</v>
      </c>
      <c r="V10" s="89">
        <f t="shared" si="0"/>
        <v>911531502</v>
      </c>
    </row>
    <row r="11" spans="1:22" ht="13.5">
      <c r="A11" s="47" t="s">
        <v>565</v>
      </c>
      <c r="B11" s="75" t="s">
        <v>163</v>
      </c>
      <c r="C11" s="76" t="s">
        <v>164</v>
      </c>
      <c r="D11" s="77">
        <v>60808884</v>
      </c>
      <c r="E11" s="78">
        <v>19988000</v>
      </c>
      <c r="F11" s="78">
        <v>2108000</v>
      </c>
      <c r="G11" s="78">
        <v>0</v>
      </c>
      <c r="H11" s="78">
        <v>0</v>
      </c>
      <c r="I11" s="78">
        <v>631200</v>
      </c>
      <c r="J11" s="78">
        <v>24239892</v>
      </c>
      <c r="K11" s="78">
        <v>67662141</v>
      </c>
      <c r="L11" s="79">
        <v>175438117</v>
      </c>
      <c r="M11" s="77">
        <v>21951072</v>
      </c>
      <c r="N11" s="78">
        <v>23595057</v>
      </c>
      <c r="O11" s="78">
        <v>9829583</v>
      </c>
      <c r="P11" s="78">
        <v>11103027</v>
      </c>
      <c r="Q11" s="78">
        <v>11656145</v>
      </c>
      <c r="R11" s="80"/>
      <c r="S11" s="78">
        <v>71772490</v>
      </c>
      <c r="T11" s="78">
        <v>6369158</v>
      </c>
      <c r="U11" s="81">
        <v>156276532</v>
      </c>
      <c r="V11" s="82">
        <v>47204046</v>
      </c>
    </row>
    <row r="12" spans="1:22" ht="13.5">
      <c r="A12" s="47" t="s">
        <v>565</v>
      </c>
      <c r="B12" s="75" t="s">
        <v>165</v>
      </c>
      <c r="C12" s="76" t="s">
        <v>166</v>
      </c>
      <c r="D12" s="77">
        <v>113415170</v>
      </c>
      <c r="E12" s="78">
        <v>56803000</v>
      </c>
      <c r="F12" s="78">
        <v>36825206</v>
      </c>
      <c r="G12" s="78">
        <v>0</v>
      </c>
      <c r="H12" s="78">
        <v>0</v>
      </c>
      <c r="I12" s="78">
        <v>0</v>
      </c>
      <c r="J12" s="78">
        <v>33576298</v>
      </c>
      <c r="K12" s="78">
        <v>78047404</v>
      </c>
      <c r="L12" s="79">
        <v>318667078</v>
      </c>
      <c r="M12" s="77">
        <v>31259567</v>
      </c>
      <c r="N12" s="78">
        <v>66866145</v>
      </c>
      <c r="O12" s="78">
        <v>38467716</v>
      </c>
      <c r="P12" s="78">
        <v>20038323</v>
      </c>
      <c r="Q12" s="78">
        <v>13369785</v>
      </c>
      <c r="R12" s="80"/>
      <c r="S12" s="78">
        <v>94869000</v>
      </c>
      <c r="T12" s="78">
        <v>22795589</v>
      </c>
      <c r="U12" s="81">
        <v>287666125</v>
      </c>
      <c r="V12" s="82">
        <v>80162000</v>
      </c>
    </row>
    <row r="13" spans="1:22" ht="13.5">
      <c r="A13" s="47" t="s">
        <v>565</v>
      </c>
      <c r="B13" s="75" t="s">
        <v>167</v>
      </c>
      <c r="C13" s="76" t="s">
        <v>168</v>
      </c>
      <c r="D13" s="77">
        <v>87003732</v>
      </c>
      <c r="E13" s="78">
        <v>28470612</v>
      </c>
      <c r="F13" s="78">
        <v>0</v>
      </c>
      <c r="G13" s="78">
        <v>0</v>
      </c>
      <c r="H13" s="78">
        <v>0</v>
      </c>
      <c r="I13" s="78">
        <v>8075004</v>
      </c>
      <c r="J13" s="78">
        <v>25016280</v>
      </c>
      <c r="K13" s="78">
        <v>73303356</v>
      </c>
      <c r="L13" s="79">
        <v>221868984</v>
      </c>
      <c r="M13" s="77">
        <v>7881360</v>
      </c>
      <c r="N13" s="78">
        <v>29347512</v>
      </c>
      <c r="O13" s="78">
        <v>30828276</v>
      </c>
      <c r="P13" s="78">
        <v>9401472</v>
      </c>
      <c r="Q13" s="78">
        <v>5386764</v>
      </c>
      <c r="R13" s="80"/>
      <c r="S13" s="78">
        <v>77584992</v>
      </c>
      <c r="T13" s="78">
        <v>58225008</v>
      </c>
      <c r="U13" s="81">
        <v>218655384</v>
      </c>
      <c r="V13" s="82">
        <v>91773000</v>
      </c>
    </row>
    <row r="14" spans="1:22" ht="13.5">
      <c r="A14" s="47" t="s">
        <v>566</v>
      </c>
      <c r="B14" s="75" t="s">
        <v>486</v>
      </c>
      <c r="C14" s="76" t="s">
        <v>487</v>
      </c>
      <c r="D14" s="77">
        <v>48253407</v>
      </c>
      <c r="E14" s="78">
        <v>0</v>
      </c>
      <c r="F14" s="78">
        <v>0</v>
      </c>
      <c r="G14" s="78">
        <v>0</v>
      </c>
      <c r="H14" s="78">
        <v>0</v>
      </c>
      <c r="I14" s="78">
        <v>290000</v>
      </c>
      <c r="J14" s="78">
        <v>491000</v>
      </c>
      <c r="K14" s="78">
        <v>18507809</v>
      </c>
      <c r="L14" s="79">
        <v>67542216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80"/>
      <c r="S14" s="78">
        <v>66302000</v>
      </c>
      <c r="T14" s="78">
        <v>1644987</v>
      </c>
      <c r="U14" s="81">
        <v>67946987</v>
      </c>
      <c r="V14" s="82">
        <v>0</v>
      </c>
    </row>
    <row r="15" spans="1:22" ht="12.75">
      <c r="A15" s="48"/>
      <c r="B15" s="83" t="s">
        <v>575</v>
      </c>
      <c r="C15" s="84"/>
      <c r="D15" s="85">
        <f aca="true" t="shared" si="1" ref="D15:V15">SUM(D11:D14)</f>
        <v>309481193</v>
      </c>
      <c r="E15" s="86">
        <f t="shared" si="1"/>
        <v>105261612</v>
      </c>
      <c r="F15" s="86">
        <f t="shared" si="1"/>
        <v>38933206</v>
      </c>
      <c r="G15" s="86">
        <f t="shared" si="1"/>
        <v>0</v>
      </c>
      <c r="H15" s="86">
        <f t="shared" si="1"/>
        <v>0</v>
      </c>
      <c r="I15" s="86">
        <f t="shared" si="1"/>
        <v>8996204</v>
      </c>
      <c r="J15" s="86">
        <f t="shared" si="1"/>
        <v>83323470</v>
      </c>
      <c r="K15" s="86">
        <f t="shared" si="1"/>
        <v>237520710</v>
      </c>
      <c r="L15" s="87">
        <f t="shared" si="1"/>
        <v>783516395</v>
      </c>
      <c r="M15" s="85">
        <f t="shared" si="1"/>
        <v>61091999</v>
      </c>
      <c r="N15" s="86">
        <f t="shared" si="1"/>
        <v>119808714</v>
      </c>
      <c r="O15" s="86">
        <f t="shared" si="1"/>
        <v>79125575</v>
      </c>
      <c r="P15" s="86">
        <f t="shared" si="1"/>
        <v>40542822</v>
      </c>
      <c r="Q15" s="86">
        <f t="shared" si="1"/>
        <v>30412694</v>
      </c>
      <c r="R15" s="86">
        <f t="shared" si="1"/>
        <v>0</v>
      </c>
      <c r="S15" s="86">
        <f t="shared" si="1"/>
        <v>310528482</v>
      </c>
      <c r="T15" s="86">
        <f t="shared" si="1"/>
        <v>89034742</v>
      </c>
      <c r="U15" s="88">
        <f t="shared" si="1"/>
        <v>730545028</v>
      </c>
      <c r="V15" s="89">
        <f t="shared" si="1"/>
        <v>219139046</v>
      </c>
    </row>
    <row r="16" spans="1:22" ht="13.5">
      <c r="A16" s="47" t="s">
        <v>565</v>
      </c>
      <c r="B16" s="75" t="s">
        <v>169</v>
      </c>
      <c r="C16" s="76" t="s">
        <v>170</v>
      </c>
      <c r="D16" s="77">
        <v>92302820</v>
      </c>
      <c r="E16" s="78">
        <v>42500000</v>
      </c>
      <c r="F16" s="78">
        <v>1800000</v>
      </c>
      <c r="G16" s="78">
        <v>0</v>
      </c>
      <c r="H16" s="78">
        <v>0</v>
      </c>
      <c r="I16" s="78">
        <v>1546000</v>
      </c>
      <c r="J16" s="78">
        <v>89829000</v>
      </c>
      <c r="K16" s="78">
        <v>44574921</v>
      </c>
      <c r="L16" s="79">
        <v>272552741</v>
      </c>
      <c r="M16" s="77">
        <v>38691600</v>
      </c>
      <c r="N16" s="78">
        <v>51752200</v>
      </c>
      <c r="O16" s="78">
        <v>40003880</v>
      </c>
      <c r="P16" s="78">
        <v>22421000</v>
      </c>
      <c r="Q16" s="78">
        <v>30289050</v>
      </c>
      <c r="R16" s="80"/>
      <c r="S16" s="78">
        <v>161367000</v>
      </c>
      <c r="T16" s="78">
        <v>7334858</v>
      </c>
      <c r="U16" s="81">
        <v>351859588</v>
      </c>
      <c r="V16" s="82">
        <v>0</v>
      </c>
    </row>
    <row r="17" spans="1:22" ht="13.5">
      <c r="A17" s="47" t="s">
        <v>565</v>
      </c>
      <c r="B17" s="75" t="s">
        <v>171</v>
      </c>
      <c r="C17" s="76" t="s">
        <v>172</v>
      </c>
      <c r="D17" s="77">
        <v>53834658</v>
      </c>
      <c r="E17" s="78">
        <v>35000000</v>
      </c>
      <c r="F17" s="78">
        <v>4000000</v>
      </c>
      <c r="G17" s="78">
        <v>0</v>
      </c>
      <c r="H17" s="78">
        <v>0</v>
      </c>
      <c r="I17" s="78">
        <v>600000</v>
      </c>
      <c r="J17" s="78">
        <v>17378741</v>
      </c>
      <c r="K17" s="78">
        <v>35018657</v>
      </c>
      <c r="L17" s="79">
        <v>145832056</v>
      </c>
      <c r="M17" s="77">
        <v>8301805</v>
      </c>
      <c r="N17" s="78">
        <v>17212669</v>
      </c>
      <c r="O17" s="78">
        <v>3979655</v>
      </c>
      <c r="P17" s="78">
        <v>19635536</v>
      </c>
      <c r="Q17" s="78">
        <v>12884051</v>
      </c>
      <c r="R17" s="80"/>
      <c r="S17" s="78">
        <v>62776499</v>
      </c>
      <c r="T17" s="78">
        <v>21071135</v>
      </c>
      <c r="U17" s="81">
        <v>145861350</v>
      </c>
      <c r="V17" s="82">
        <v>102646500</v>
      </c>
    </row>
    <row r="18" spans="1:22" ht="13.5">
      <c r="A18" s="47" t="s">
        <v>565</v>
      </c>
      <c r="B18" s="75" t="s">
        <v>173</v>
      </c>
      <c r="C18" s="76" t="s">
        <v>174</v>
      </c>
      <c r="D18" s="77">
        <v>76541198</v>
      </c>
      <c r="E18" s="78">
        <v>37072800</v>
      </c>
      <c r="F18" s="78">
        <v>3600000</v>
      </c>
      <c r="G18" s="78">
        <v>0</v>
      </c>
      <c r="H18" s="78">
        <v>0</v>
      </c>
      <c r="I18" s="78">
        <v>2523000</v>
      </c>
      <c r="J18" s="78">
        <v>0</v>
      </c>
      <c r="K18" s="78">
        <v>32389221</v>
      </c>
      <c r="L18" s="79">
        <v>152126219</v>
      </c>
      <c r="M18" s="77">
        <v>21000000</v>
      </c>
      <c r="N18" s="78">
        <v>42675000</v>
      </c>
      <c r="O18" s="78">
        <v>6336750</v>
      </c>
      <c r="P18" s="78">
        <v>7385000</v>
      </c>
      <c r="Q18" s="78">
        <v>4920000</v>
      </c>
      <c r="R18" s="80"/>
      <c r="S18" s="78">
        <v>82114000</v>
      </c>
      <c r="T18" s="78">
        <v>3304450</v>
      </c>
      <c r="U18" s="81">
        <v>167735200</v>
      </c>
      <c r="V18" s="82">
        <v>0</v>
      </c>
    </row>
    <row r="19" spans="1:22" ht="13.5">
      <c r="A19" s="47" t="s">
        <v>565</v>
      </c>
      <c r="B19" s="75" t="s">
        <v>61</v>
      </c>
      <c r="C19" s="76" t="s">
        <v>62</v>
      </c>
      <c r="D19" s="77">
        <v>872011023</v>
      </c>
      <c r="E19" s="78">
        <v>438328067</v>
      </c>
      <c r="F19" s="78">
        <v>640660013</v>
      </c>
      <c r="G19" s="78">
        <v>0</v>
      </c>
      <c r="H19" s="78">
        <v>0</v>
      </c>
      <c r="I19" s="78">
        <v>202275318</v>
      </c>
      <c r="J19" s="78">
        <v>200000000</v>
      </c>
      <c r="K19" s="78">
        <v>605089534</v>
      </c>
      <c r="L19" s="79">
        <v>2958363955</v>
      </c>
      <c r="M19" s="77">
        <v>399297428</v>
      </c>
      <c r="N19" s="78">
        <v>776998640</v>
      </c>
      <c r="O19" s="78">
        <v>380733724</v>
      </c>
      <c r="P19" s="78">
        <v>165398993</v>
      </c>
      <c r="Q19" s="78">
        <v>110612719</v>
      </c>
      <c r="R19" s="80"/>
      <c r="S19" s="78">
        <v>548702000</v>
      </c>
      <c r="T19" s="78">
        <v>576718589</v>
      </c>
      <c r="U19" s="81">
        <v>2958462093</v>
      </c>
      <c r="V19" s="82">
        <v>153247000</v>
      </c>
    </row>
    <row r="20" spans="1:22" ht="13.5">
      <c r="A20" s="47" t="s">
        <v>565</v>
      </c>
      <c r="B20" s="75" t="s">
        <v>175</v>
      </c>
      <c r="C20" s="76" t="s">
        <v>176</v>
      </c>
      <c r="D20" s="77">
        <v>156781619</v>
      </c>
      <c r="E20" s="78">
        <v>77573160</v>
      </c>
      <c r="F20" s="78">
        <v>0</v>
      </c>
      <c r="G20" s="78">
        <v>0</v>
      </c>
      <c r="H20" s="78">
        <v>0</v>
      </c>
      <c r="I20" s="78">
        <v>14257286</v>
      </c>
      <c r="J20" s="78">
        <v>60250000</v>
      </c>
      <c r="K20" s="78">
        <v>176641376</v>
      </c>
      <c r="L20" s="79">
        <v>485503441</v>
      </c>
      <c r="M20" s="77">
        <v>25757468</v>
      </c>
      <c r="N20" s="78">
        <v>123463561</v>
      </c>
      <c r="O20" s="78">
        <v>62273220</v>
      </c>
      <c r="P20" s="78">
        <v>49005628</v>
      </c>
      <c r="Q20" s="78">
        <v>28291570</v>
      </c>
      <c r="R20" s="80"/>
      <c r="S20" s="78">
        <v>139875400</v>
      </c>
      <c r="T20" s="78">
        <v>83241140</v>
      </c>
      <c r="U20" s="81">
        <v>511907987</v>
      </c>
      <c r="V20" s="82">
        <v>38174600</v>
      </c>
    </row>
    <row r="21" spans="1:22" ht="13.5">
      <c r="A21" s="47" t="s">
        <v>566</v>
      </c>
      <c r="B21" s="75" t="s">
        <v>488</v>
      </c>
      <c r="C21" s="76" t="s">
        <v>489</v>
      </c>
      <c r="D21" s="77">
        <v>110803364</v>
      </c>
      <c r="E21" s="78">
        <v>0</v>
      </c>
      <c r="F21" s="78">
        <v>0</v>
      </c>
      <c r="G21" s="78">
        <v>0</v>
      </c>
      <c r="H21" s="78">
        <v>0</v>
      </c>
      <c r="I21" s="78">
        <v>635510</v>
      </c>
      <c r="J21" s="78">
        <v>0</v>
      </c>
      <c r="K21" s="78">
        <v>65281619</v>
      </c>
      <c r="L21" s="79">
        <v>176720493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80"/>
      <c r="S21" s="78">
        <v>43097000</v>
      </c>
      <c r="T21" s="78">
        <v>95763000</v>
      </c>
      <c r="U21" s="81">
        <v>138860000</v>
      </c>
      <c r="V21" s="82">
        <v>10050000</v>
      </c>
    </row>
    <row r="22" spans="1:22" ht="12.75">
      <c r="A22" s="48"/>
      <c r="B22" s="83" t="s">
        <v>576</v>
      </c>
      <c r="C22" s="84"/>
      <c r="D22" s="85">
        <f aca="true" t="shared" si="2" ref="D22:V22">SUM(D16:D21)</f>
        <v>1362274682</v>
      </c>
      <c r="E22" s="86">
        <f t="shared" si="2"/>
        <v>630474027</v>
      </c>
      <c r="F22" s="86">
        <f t="shared" si="2"/>
        <v>650060013</v>
      </c>
      <c r="G22" s="86">
        <f t="shared" si="2"/>
        <v>0</v>
      </c>
      <c r="H22" s="86">
        <f t="shared" si="2"/>
        <v>0</v>
      </c>
      <c r="I22" s="86">
        <f t="shared" si="2"/>
        <v>221837114</v>
      </c>
      <c r="J22" s="86">
        <f t="shared" si="2"/>
        <v>367457741</v>
      </c>
      <c r="K22" s="86">
        <f t="shared" si="2"/>
        <v>958995328</v>
      </c>
      <c r="L22" s="87">
        <f t="shared" si="2"/>
        <v>4191098905</v>
      </c>
      <c r="M22" s="85">
        <f t="shared" si="2"/>
        <v>493048301</v>
      </c>
      <c r="N22" s="86">
        <f t="shared" si="2"/>
        <v>1012102070</v>
      </c>
      <c r="O22" s="86">
        <f t="shared" si="2"/>
        <v>493327229</v>
      </c>
      <c r="P22" s="86">
        <f t="shared" si="2"/>
        <v>263846157</v>
      </c>
      <c r="Q22" s="86">
        <f t="shared" si="2"/>
        <v>186997390</v>
      </c>
      <c r="R22" s="86">
        <f t="shared" si="2"/>
        <v>0</v>
      </c>
      <c r="S22" s="86">
        <f t="shared" si="2"/>
        <v>1037931899</v>
      </c>
      <c r="T22" s="86">
        <f t="shared" si="2"/>
        <v>787433172</v>
      </c>
      <c r="U22" s="88">
        <f t="shared" si="2"/>
        <v>4274686218</v>
      </c>
      <c r="V22" s="89">
        <f t="shared" si="2"/>
        <v>304118100</v>
      </c>
    </row>
    <row r="23" spans="1:22" ht="13.5">
      <c r="A23" s="47" t="s">
        <v>565</v>
      </c>
      <c r="B23" s="75" t="s">
        <v>177</v>
      </c>
      <c r="C23" s="76" t="s">
        <v>178</v>
      </c>
      <c r="D23" s="77">
        <v>225441204</v>
      </c>
      <c r="E23" s="78">
        <v>84544080</v>
      </c>
      <c r="F23" s="78">
        <v>0</v>
      </c>
      <c r="G23" s="78">
        <v>0</v>
      </c>
      <c r="H23" s="78">
        <v>0</v>
      </c>
      <c r="I23" s="78">
        <v>7662996</v>
      </c>
      <c r="J23" s="78">
        <v>71253360</v>
      </c>
      <c r="K23" s="78">
        <v>265517052</v>
      </c>
      <c r="L23" s="79">
        <v>654418692</v>
      </c>
      <c r="M23" s="77">
        <v>69710100</v>
      </c>
      <c r="N23" s="78">
        <v>78790596</v>
      </c>
      <c r="O23" s="78">
        <v>61574340</v>
      </c>
      <c r="P23" s="78">
        <v>35121720</v>
      </c>
      <c r="Q23" s="78">
        <v>44708676</v>
      </c>
      <c r="R23" s="80"/>
      <c r="S23" s="78">
        <v>210246432</v>
      </c>
      <c r="T23" s="78">
        <v>47719584</v>
      </c>
      <c r="U23" s="81">
        <v>547871448</v>
      </c>
      <c r="V23" s="82">
        <v>169915452</v>
      </c>
    </row>
    <row r="24" spans="1:22" ht="13.5">
      <c r="A24" s="47" t="s">
        <v>565</v>
      </c>
      <c r="B24" s="75" t="s">
        <v>179</v>
      </c>
      <c r="C24" s="76" t="s">
        <v>180</v>
      </c>
      <c r="D24" s="77">
        <v>301995252</v>
      </c>
      <c r="E24" s="78">
        <v>155550000</v>
      </c>
      <c r="F24" s="78">
        <v>0</v>
      </c>
      <c r="G24" s="78">
        <v>0</v>
      </c>
      <c r="H24" s="78">
        <v>0</v>
      </c>
      <c r="I24" s="78">
        <v>9752000</v>
      </c>
      <c r="J24" s="78">
        <v>113367935</v>
      </c>
      <c r="K24" s="78">
        <v>197426122</v>
      </c>
      <c r="L24" s="79">
        <v>778091309</v>
      </c>
      <c r="M24" s="77">
        <v>157262312</v>
      </c>
      <c r="N24" s="78">
        <v>225353000</v>
      </c>
      <c r="O24" s="78">
        <v>77486000</v>
      </c>
      <c r="P24" s="78">
        <v>57846184</v>
      </c>
      <c r="Q24" s="78">
        <v>50475589</v>
      </c>
      <c r="R24" s="80"/>
      <c r="S24" s="78">
        <v>187356000</v>
      </c>
      <c r="T24" s="78">
        <v>49804961</v>
      </c>
      <c r="U24" s="81">
        <v>805584046</v>
      </c>
      <c r="V24" s="82">
        <v>72667000</v>
      </c>
    </row>
    <row r="25" spans="1:22" ht="13.5">
      <c r="A25" s="47" t="s">
        <v>565</v>
      </c>
      <c r="B25" s="75" t="s">
        <v>181</v>
      </c>
      <c r="C25" s="76" t="s">
        <v>182</v>
      </c>
      <c r="D25" s="77">
        <v>138866688</v>
      </c>
      <c r="E25" s="78">
        <v>59000004</v>
      </c>
      <c r="F25" s="78">
        <v>0</v>
      </c>
      <c r="G25" s="78">
        <v>0</v>
      </c>
      <c r="H25" s="78">
        <v>0</v>
      </c>
      <c r="I25" s="78">
        <v>20012148</v>
      </c>
      <c r="J25" s="78">
        <v>53600004</v>
      </c>
      <c r="K25" s="78">
        <v>132112356</v>
      </c>
      <c r="L25" s="79">
        <v>403591200</v>
      </c>
      <c r="M25" s="77">
        <v>15903380</v>
      </c>
      <c r="N25" s="78">
        <v>59014504</v>
      </c>
      <c r="O25" s="78">
        <v>47606456</v>
      </c>
      <c r="P25" s="78">
        <v>26859932</v>
      </c>
      <c r="Q25" s="78">
        <v>26087100</v>
      </c>
      <c r="R25" s="80"/>
      <c r="S25" s="78">
        <v>107288988</v>
      </c>
      <c r="T25" s="78">
        <v>70473588</v>
      </c>
      <c r="U25" s="81">
        <v>353233948</v>
      </c>
      <c r="V25" s="82">
        <v>61515996</v>
      </c>
    </row>
    <row r="26" spans="1:22" ht="13.5">
      <c r="A26" s="47" t="s">
        <v>565</v>
      </c>
      <c r="B26" s="75" t="s">
        <v>183</v>
      </c>
      <c r="C26" s="76" t="s">
        <v>184</v>
      </c>
      <c r="D26" s="77">
        <v>597986630</v>
      </c>
      <c r="E26" s="78">
        <v>859299901</v>
      </c>
      <c r="F26" s="78">
        <v>0</v>
      </c>
      <c r="G26" s="78">
        <v>0</v>
      </c>
      <c r="H26" s="78">
        <v>0</v>
      </c>
      <c r="I26" s="78">
        <v>367510867</v>
      </c>
      <c r="J26" s="78">
        <v>150000000</v>
      </c>
      <c r="K26" s="78">
        <v>748813748</v>
      </c>
      <c r="L26" s="79">
        <v>2723611146</v>
      </c>
      <c r="M26" s="77">
        <v>189074048</v>
      </c>
      <c r="N26" s="78">
        <v>574204474</v>
      </c>
      <c r="O26" s="78">
        <v>87515846</v>
      </c>
      <c r="P26" s="78">
        <v>48447810</v>
      </c>
      <c r="Q26" s="78">
        <v>44194909</v>
      </c>
      <c r="R26" s="80"/>
      <c r="S26" s="78">
        <v>652083000</v>
      </c>
      <c r="T26" s="78">
        <v>339168683</v>
      </c>
      <c r="U26" s="81">
        <v>1934688770</v>
      </c>
      <c r="V26" s="82">
        <v>228626000</v>
      </c>
    </row>
    <row r="27" spans="1:22" ht="13.5">
      <c r="A27" s="47" t="s">
        <v>565</v>
      </c>
      <c r="B27" s="75" t="s">
        <v>185</v>
      </c>
      <c r="C27" s="76" t="s">
        <v>186</v>
      </c>
      <c r="D27" s="77">
        <v>89174247</v>
      </c>
      <c r="E27" s="78">
        <v>12068618</v>
      </c>
      <c r="F27" s="78">
        <v>2215400</v>
      </c>
      <c r="G27" s="78">
        <v>0</v>
      </c>
      <c r="H27" s="78">
        <v>0</v>
      </c>
      <c r="I27" s="78">
        <v>3791761</v>
      </c>
      <c r="J27" s="78">
        <v>10498659</v>
      </c>
      <c r="K27" s="78">
        <v>52045250</v>
      </c>
      <c r="L27" s="79">
        <v>169793935</v>
      </c>
      <c r="M27" s="77">
        <v>14865391</v>
      </c>
      <c r="N27" s="78">
        <v>12116104</v>
      </c>
      <c r="O27" s="78">
        <v>10287155</v>
      </c>
      <c r="P27" s="78">
        <v>12375702</v>
      </c>
      <c r="Q27" s="78">
        <v>11490001</v>
      </c>
      <c r="R27" s="80"/>
      <c r="S27" s="78">
        <v>83749998</v>
      </c>
      <c r="T27" s="78">
        <v>24369273</v>
      </c>
      <c r="U27" s="81">
        <v>169253624</v>
      </c>
      <c r="V27" s="82">
        <v>660000</v>
      </c>
    </row>
    <row r="28" spans="1:22" ht="13.5">
      <c r="A28" s="47" t="s">
        <v>565</v>
      </c>
      <c r="B28" s="75" t="s">
        <v>187</v>
      </c>
      <c r="C28" s="76" t="s">
        <v>188</v>
      </c>
      <c r="D28" s="77">
        <v>117966093</v>
      </c>
      <c r="E28" s="78">
        <v>47584908</v>
      </c>
      <c r="F28" s="78">
        <v>2500000</v>
      </c>
      <c r="G28" s="78">
        <v>0</v>
      </c>
      <c r="H28" s="78">
        <v>0</v>
      </c>
      <c r="I28" s="78">
        <v>8220001</v>
      </c>
      <c r="J28" s="78">
        <v>46434802</v>
      </c>
      <c r="K28" s="78">
        <v>64487232</v>
      </c>
      <c r="L28" s="79">
        <v>287193036</v>
      </c>
      <c r="M28" s="77">
        <v>18767736</v>
      </c>
      <c r="N28" s="78">
        <v>48163652</v>
      </c>
      <c r="O28" s="78">
        <v>51399974</v>
      </c>
      <c r="P28" s="78">
        <v>21103103</v>
      </c>
      <c r="Q28" s="78">
        <v>14704470</v>
      </c>
      <c r="R28" s="80"/>
      <c r="S28" s="78">
        <v>95956150</v>
      </c>
      <c r="T28" s="78">
        <v>42500546</v>
      </c>
      <c r="U28" s="81">
        <v>292595631</v>
      </c>
      <c r="V28" s="82">
        <v>78593850</v>
      </c>
    </row>
    <row r="29" spans="1:22" ht="13.5">
      <c r="A29" s="47" t="s">
        <v>566</v>
      </c>
      <c r="B29" s="75" t="s">
        <v>490</v>
      </c>
      <c r="C29" s="76" t="s">
        <v>491</v>
      </c>
      <c r="D29" s="77">
        <v>90246747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51239252</v>
      </c>
      <c r="L29" s="79">
        <v>141485999</v>
      </c>
      <c r="M29" s="77">
        <v>0</v>
      </c>
      <c r="N29" s="78">
        <v>0</v>
      </c>
      <c r="O29" s="78">
        <v>0</v>
      </c>
      <c r="P29" s="78">
        <v>0</v>
      </c>
      <c r="Q29" s="78">
        <v>0</v>
      </c>
      <c r="R29" s="80"/>
      <c r="S29" s="78">
        <v>131037000</v>
      </c>
      <c r="T29" s="78">
        <v>11596997</v>
      </c>
      <c r="U29" s="81">
        <v>142633997</v>
      </c>
      <c r="V29" s="82">
        <v>2426000</v>
      </c>
    </row>
    <row r="30" spans="1:22" ht="12.75">
      <c r="A30" s="48"/>
      <c r="B30" s="83" t="s">
        <v>577</v>
      </c>
      <c r="C30" s="84"/>
      <c r="D30" s="85">
        <f aca="true" t="shared" si="3" ref="D30:V30">SUM(D23:D29)</f>
        <v>1561676861</v>
      </c>
      <c r="E30" s="86">
        <f t="shared" si="3"/>
        <v>1218047511</v>
      </c>
      <c r="F30" s="86">
        <f t="shared" si="3"/>
        <v>4715400</v>
      </c>
      <c r="G30" s="86">
        <f t="shared" si="3"/>
        <v>0</v>
      </c>
      <c r="H30" s="86">
        <f t="shared" si="3"/>
        <v>0</v>
      </c>
      <c r="I30" s="86">
        <f t="shared" si="3"/>
        <v>416949773</v>
      </c>
      <c r="J30" s="86">
        <f t="shared" si="3"/>
        <v>445154760</v>
      </c>
      <c r="K30" s="86">
        <f t="shared" si="3"/>
        <v>1511641012</v>
      </c>
      <c r="L30" s="87">
        <f t="shared" si="3"/>
        <v>5158185317</v>
      </c>
      <c r="M30" s="85">
        <f t="shared" si="3"/>
        <v>465582967</v>
      </c>
      <c r="N30" s="86">
        <f t="shared" si="3"/>
        <v>997642330</v>
      </c>
      <c r="O30" s="86">
        <f t="shared" si="3"/>
        <v>335869771</v>
      </c>
      <c r="P30" s="86">
        <f t="shared" si="3"/>
        <v>201754451</v>
      </c>
      <c r="Q30" s="86">
        <f t="shared" si="3"/>
        <v>191660745</v>
      </c>
      <c r="R30" s="86">
        <f t="shared" si="3"/>
        <v>0</v>
      </c>
      <c r="S30" s="86">
        <f t="shared" si="3"/>
        <v>1467717568</v>
      </c>
      <c r="T30" s="86">
        <f t="shared" si="3"/>
        <v>585633632</v>
      </c>
      <c r="U30" s="88">
        <f t="shared" si="3"/>
        <v>4245861464</v>
      </c>
      <c r="V30" s="89">
        <f t="shared" si="3"/>
        <v>614404298</v>
      </c>
    </row>
    <row r="31" spans="1:22" ht="13.5">
      <c r="A31" s="47" t="s">
        <v>565</v>
      </c>
      <c r="B31" s="75" t="s">
        <v>189</v>
      </c>
      <c r="C31" s="76" t="s">
        <v>190</v>
      </c>
      <c r="D31" s="77">
        <v>324920741</v>
      </c>
      <c r="E31" s="78">
        <v>279884950</v>
      </c>
      <c r="F31" s="78">
        <v>1347191</v>
      </c>
      <c r="G31" s="78">
        <v>0</v>
      </c>
      <c r="H31" s="78">
        <v>0</v>
      </c>
      <c r="I31" s="78">
        <v>6725000</v>
      </c>
      <c r="J31" s="78">
        <v>93663350</v>
      </c>
      <c r="K31" s="78">
        <v>207828320</v>
      </c>
      <c r="L31" s="79">
        <v>914369552</v>
      </c>
      <c r="M31" s="77">
        <v>80719859</v>
      </c>
      <c r="N31" s="78">
        <v>337597371</v>
      </c>
      <c r="O31" s="78">
        <v>141715218</v>
      </c>
      <c r="P31" s="78">
        <v>50701314</v>
      </c>
      <c r="Q31" s="78">
        <v>37736018</v>
      </c>
      <c r="R31" s="80"/>
      <c r="S31" s="78">
        <v>225857397</v>
      </c>
      <c r="T31" s="78">
        <v>58400981</v>
      </c>
      <c r="U31" s="81">
        <v>932728158</v>
      </c>
      <c r="V31" s="82">
        <v>63934000</v>
      </c>
    </row>
    <row r="32" spans="1:22" ht="13.5">
      <c r="A32" s="47" t="s">
        <v>565</v>
      </c>
      <c r="B32" s="75" t="s">
        <v>191</v>
      </c>
      <c r="C32" s="76" t="s">
        <v>192</v>
      </c>
      <c r="D32" s="77">
        <v>248734957</v>
      </c>
      <c r="E32" s="78">
        <v>225162400</v>
      </c>
      <c r="F32" s="78">
        <v>32400000</v>
      </c>
      <c r="G32" s="78">
        <v>0</v>
      </c>
      <c r="H32" s="78">
        <v>0</v>
      </c>
      <c r="I32" s="78">
        <v>28769610</v>
      </c>
      <c r="J32" s="78">
        <v>102983667</v>
      </c>
      <c r="K32" s="78">
        <v>185591491</v>
      </c>
      <c r="L32" s="79">
        <v>823642125</v>
      </c>
      <c r="M32" s="77">
        <v>98826097</v>
      </c>
      <c r="N32" s="78">
        <v>258567222</v>
      </c>
      <c r="O32" s="78">
        <v>75585804</v>
      </c>
      <c r="P32" s="78">
        <v>54036492</v>
      </c>
      <c r="Q32" s="78">
        <v>43325959</v>
      </c>
      <c r="R32" s="80"/>
      <c r="S32" s="78">
        <v>219653200</v>
      </c>
      <c r="T32" s="78">
        <v>54460894</v>
      </c>
      <c r="U32" s="81">
        <v>804455668</v>
      </c>
      <c r="V32" s="82">
        <v>119118800</v>
      </c>
    </row>
    <row r="33" spans="1:22" ht="13.5">
      <c r="A33" s="47" t="s">
        <v>565</v>
      </c>
      <c r="B33" s="75" t="s">
        <v>193</v>
      </c>
      <c r="C33" s="76" t="s">
        <v>194</v>
      </c>
      <c r="D33" s="77">
        <v>400752920</v>
      </c>
      <c r="E33" s="78">
        <v>311156600</v>
      </c>
      <c r="F33" s="78">
        <v>215669060</v>
      </c>
      <c r="G33" s="78">
        <v>0</v>
      </c>
      <c r="H33" s="78">
        <v>0</v>
      </c>
      <c r="I33" s="78">
        <v>5176390</v>
      </c>
      <c r="J33" s="78">
        <v>168964430</v>
      </c>
      <c r="K33" s="78">
        <v>302827540</v>
      </c>
      <c r="L33" s="79">
        <v>1404546940</v>
      </c>
      <c r="M33" s="77">
        <v>210599090</v>
      </c>
      <c r="N33" s="78">
        <v>314935180</v>
      </c>
      <c r="O33" s="78">
        <v>511533580</v>
      </c>
      <c r="P33" s="78">
        <v>42370410</v>
      </c>
      <c r="Q33" s="78">
        <v>37636210</v>
      </c>
      <c r="R33" s="80"/>
      <c r="S33" s="78">
        <v>208982250</v>
      </c>
      <c r="T33" s="78">
        <v>80475280</v>
      </c>
      <c r="U33" s="81">
        <v>1406532000</v>
      </c>
      <c r="V33" s="82">
        <v>90969750</v>
      </c>
    </row>
    <row r="34" spans="1:22" ht="13.5">
      <c r="A34" s="47" t="s">
        <v>565</v>
      </c>
      <c r="B34" s="75" t="s">
        <v>195</v>
      </c>
      <c r="C34" s="76" t="s">
        <v>196</v>
      </c>
      <c r="D34" s="77">
        <v>113058979</v>
      </c>
      <c r="E34" s="78">
        <v>10605877</v>
      </c>
      <c r="F34" s="78">
        <v>42073315</v>
      </c>
      <c r="G34" s="78">
        <v>0</v>
      </c>
      <c r="H34" s="78">
        <v>0</v>
      </c>
      <c r="I34" s="78">
        <v>43145455</v>
      </c>
      <c r="J34" s="78">
        <v>87101272</v>
      </c>
      <c r="K34" s="78">
        <v>131331576</v>
      </c>
      <c r="L34" s="79">
        <v>427316474</v>
      </c>
      <c r="M34" s="77">
        <v>33522178</v>
      </c>
      <c r="N34" s="78">
        <v>32421</v>
      </c>
      <c r="O34" s="78">
        <v>45366003</v>
      </c>
      <c r="P34" s="78">
        <v>20701574</v>
      </c>
      <c r="Q34" s="78">
        <v>15093386</v>
      </c>
      <c r="R34" s="80"/>
      <c r="S34" s="78">
        <v>108307000</v>
      </c>
      <c r="T34" s="78">
        <v>21327049</v>
      </c>
      <c r="U34" s="81">
        <v>244349611</v>
      </c>
      <c r="V34" s="82">
        <v>47550000</v>
      </c>
    </row>
    <row r="35" spans="1:22" ht="13.5">
      <c r="A35" s="47" t="s">
        <v>566</v>
      </c>
      <c r="B35" s="75" t="s">
        <v>494</v>
      </c>
      <c r="C35" s="76" t="s">
        <v>495</v>
      </c>
      <c r="D35" s="77">
        <v>127948800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60392350</v>
      </c>
      <c r="L35" s="79">
        <v>188341150</v>
      </c>
      <c r="M35" s="77">
        <v>0</v>
      </c>
      <c r="N35" s="78">
        <v>0</v>
      </c>
      <c r="O35" s="78">
        <v>0</v>
      </c>
      <c r="P35" s="78">
        <v>0</v>
      </c>
      <c r="Q35" s="78">
        <v>0</v>
      </c>
      <c r="R35" s="80"/>
      <c r="S35" s="78">
        <v>15150000</v>
      </c>
      <c r="T35" s="78">
        <v>157523000</v>
      </c>
      <c r="U35" s="81">
        <v>172673000</v>
      </c>
      <c r="V35" s="82">
        <v>2506000</v>
      </c>
    </row>
    <row r="36" spans="1:22" ht="12.75">
      <c r="A36" s="48"/>
      <c r="B36" s="83" t="s">
        <v>578</v>
      </c>
      <c r="C36" s="84"/>
      <c r="D36" s="85">
        <f aca="true" t="shared" si="4" ref="D36:V36">SUM(D31:D35)</f>
        <v>1215416397</v>
      </c>
      <c r="E36" s="86">
        <f t="shared" si="4"/>
        <v>826809827</v>
      </c>
      <c r="F36" s="86">
        <f t="shared" si="4"/>
        <v>291489566</v>
      </c>
      <c r="G36" s="86">
        <f t="shared" si="4"/>
        <v>0</v>
      </c>
      <c r="H36" s="86">
        <f t="shared" si="4"/>
        <v>0</v>
      </c>
      <c r="I36" s="86">
        <f t="shared" si="4"/>
        <v>83816455</v>
      </c>
      <c r="J36" s="86">
        <f t="shared" si="4"/>
        <v>452712719</v>
      </c>
      <c r="K36" s="86">
        <f t="shared" si="4"/>
        <v>887971277</v>
      </c>
      <c r="L36" s="87">
        <f t="shared" si="4"/>
        <v>3758216241</v>
      </c>
      <c r="M36" s="85">
        <f t="shared" si="4"/>
        <v>423667224</v>
      </c>
      <c r="N36" s="86">
        <f t="shared" si="4"/>
        <v>911132194</v>
      </c>
      <c r="O36" s="86">
        <f t="shared" si="4"/>
        <v>774200605</v>
      </c>
      <c r="P36" s="86">
        <f t="shared" si="4"/>
        <v>167809790</v>
      </c>
      <c r="Q36" s="86">
        <f t="shared" si="4"/>
        <v>133791573</v>
      </c>
      <c r="R36" s="86">
        <f t="shared" si="4"/>
        <v>0</v>
      </c>
      <c r="S36" s="86">
        <f t="shared" si="4"/>
        <v>777949847</v>
      </c>
      <c r="T36" s="86">
        <f t="shared" si="4"/>
        <v>372187204</v>
      </c>
      <c r="U36" s="88">
        <f t="shared" si="4"/>
        <v>3560738437</v>
      </c>
      <c r="V36" s="89">
        <f t="shared" si="4"/>
        <v>324078550</v>
      </c>
    </row>
    <row r="37" spans="1:22" ht="12.75">
      <c r="A37" s="49"/>
      <c r="B37" s="90" t="s">
        <v>579</v>
      </c>
      <c r="C37" s="91"/>
      <c r="D37" s="92">
        <f aca="true" t="shared" si="5" ref="D37:V37">SUM(D9,D11:D14,D16:D21,D23:D29,D31:D35)</f>
        <v>6624029813</v>
      </c>
      <c r="E37" s="93">
        <f t="shared" si="5"/>
        <v>4501125029</v>
      </c>
      <c r="F37" s="93">
        <f t="shared" si="5"/>
        <v>1473528855</v>
      </c>
      <c r="G37" s="93">
        <f t="shared" si="5"/>
        <v>0</v>
      </c>
      <c r="H37" s="93">
        <f t="shared" si="5"/>
        <v>0</v>
      </c>
      <c r="I37" s="93">
        <f t="shared" si="5"/>
        <v>953932428</v>
      </c>
      <c r="J37" s="93">
        <f t="shared" si="5"/>
        <v>2463412611</v>
      </c>
      <c r="K37" s="93">
        <f t="shared" si="5"/>
        <v>4750312847</v>
      </c>
      <c r="L37" s="94">
        <f t="shared" si="5"/>
        <v>20766341583</v>
      </c>
      <c r="M37" s="92">
        <f t="shared" si="5"/>
        <v>2819710657</v>
      </c>
      <c r="N37" s="93">
        <f t="shared" si="5"/>
        <v>5765682549</v>
      </c>
      <c r="O37" s="93">
        <f t="shared" si="5"/>
        <v>2665622821</v>
      </c>
      <c r="P37" s="93">
        <f t="shared" si="5"/>
        <v>1038479565</v>
      </c>
      <c r="Q37" s="93">
        <f t="shared" si="5"/>
        <v>691126836</v>
      </c>
      <c r="R37" s="93">
        <f t="shared" si="5"/>
        <v>0</v>
      </c>
      <c r="S37" s="93">
        <f t="shared" si="5"/>
        <v>4504652294</v>
      </c>
      <c r="T37" s="93">
        <f t="shared" si="5"/>
        <v>2738983771</v>
      </c>
      <c r="U37" s="95">
        <f t="shared" si="5"/>
        <v>20224258493</v>
      </c>
      <c r="V37" s="89">
        <f t="shared" si="5"/>
        <v>2373271496</v>
      </c>
    </row>
    <row r="38" spans="1:22" ht="13.5">
      <c r="A38" s="50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3.5">
      <c r="A39" s="51"/>
      <c r="B39" s="128" t="s">
        <v>42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39:T39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580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563</v>
      </c>
      <c r="B9" s="75" t="s">
        <v>48</v>
      </c>
      <c r="C9" s="76" t="s">
        <v>49</v>
      </c>
      <c r="D9" s="77">
        <v>9896962740</v>
      </c>
      <c r="E9" s="78">
        <v>12547651093</v>
      </c>
      <c r="F9" s="78">
        <v>4303270656</v>
      </c>
      <c r="G9" s="78">
        <v>0</v>
      </c>
      <c r="H9" s="78">
        <v>0</v>
      </c>
      <c r="I9" s="78">
        <v>1128804896</v>
      </c>
      <c r="J9" s="78">
        <v>3073502136</v>
      </c>
      <c r="K9" s="78">
        <v>10805782478</v>
      </c>
      <c r="L9" s="79">
        <v>41755973999</v>
      </c>
      <c r="M9" s="77">
        <v>6140478219</v>
      </c>
      <c r="N9" s="78">
        <v>16759382287</v>
      </c>
      <c r="O9" s="78">
        <v>5693863429</v>
      </c>
      <c r="P9" s="78">
        <v>1966130136</v>
      </c>
      <c r="Q9" s="78">
        <v>1535167297</v>
      </c>
      <c r="R9" s="80"/>
      <c r="S9" s="78">
        <v>4864636645</v>
      </c>
      <c r="T9" s="78">
        <v>4669801121</v>
      </c>
      <c r="U9" s="81">
        <v>41629459134</v>
      </c>
      <c r="V9" s="82">
        <v>2240665239</v>
      </c>
    </row>
    <row r="10" spans="1:22" ht="13.5">
      <c r="A10" s="47" t="s">
        <v>563</v>
      </c>
      <c r="B10" s="75" t="s">
        <v>52</v>
      </c>
      <c r="C10" s="76" t="s">
        <v>53</v>
      </c>
      <c r="D10" s="77">
        <v>16134134434</v>
      </c>
      <c r="E10" s="78">
        <v>12175140763</v>
      </c>
      <c r="F10" s="78">
        <v>6531536000</v>
      </c>
      <c r="G10" s="78">
        <v>0</v>
      </c>
      <c r="H10" s="78">
        <v>0</v>
      </c>
      <c r="I10" s="78">
        <v>4185324735</v>
      </c>
      <c r="J10" s="78">
        <v>5359869624</v>
      </c>
      <c r="K10" s="78">
        <v>24612406231</v>
      </c>
      <c r="L10" s="79">
        <v>68998411787</v>
      </c>
      <c r="M10" s="77">
        <v>13215032000</v>
      </c>
      <c r="N10" s="78">
        <v>17276365590</v>
      </c>
      <c r="O10" s="78">
        <v>8341594000</v>
      </c>
      <c r="P10" s="78">
        <v>5191714000</v>
      </c>
      <c r="Q10" s="78">
        <v>2103317000</v>
      </c>
      <c r="R10" s="80"/>
      <c r="S10" s="78">
        <v>14638119670</v>
      </c>
      <c r="T10" s="78">
        <v>8376676815</v>
      </c>
      <c r="U10" s="81">
        <v>69142819075</v>
      </c>
      <c r="V10" s="82">
        <v>2495738000</v>
      </c>
    </row>
    <row r="11" spans="1:22" ht="13.5">
      <c r="A11" s="47" t="s">
        <v>563</v>
      </c>
      <c r="B11" s="75" t="s">
        <v>58</v>
      </c>
      <c r="C11" s="76" t="s">
        <v>59</v>
      </c>
      <c r="D11" s="77">
        <v>11806799186</v>
      </c>
      <c r="E11" s="78">
        <v>9527587902</v>
      </c>
      <c r="F11" s="78">
        <v>3099168089</v>
      </c>
      <c r="G11" s="78">
        <v>0</v>
      </c>
      <c r="H11" s="78">
        <v>0</v>
      </c>
      <c r="I11" s="78">
        <v>1455416667</v>
      </c>
      <c r="J11" s="78">
        <v>2109986313</v>
      </c>
      <c r="K11" s="78">
        <v>9707701544</v>
      </c>
      <c r="L11" s="79">
        <v>37706659701</v>
      </c>
      <c r="M11" s="77">
        <v>8485709037</v>
      </c>
      <c r="N11" s="78">
        <v>14078496087</v>
      </c>
      <c r="O11" s="78">
        <v>4917504272</v>
      </c>
      <c r="P11" s="78">
        <v>1281810228</v>
      </c>
      <c r="Q11" s="78">
        <v>1829428974</v>
      </c>
      <c r="R11" s="80"/>
      <c r="S11" s="78">
        <v>3421941396</v>
      </c>
      <c r="T11" s="78">
        <v>3545824400</v>
      </c>
      <c r="U11" s="81">
        <v>37560714394</v>
      </c>
      <c r="V11" s="82">
        <v>2101310090</v>
      </c>
    </row>
    <row r="12" spans="1:22" ht="12.75">
      <c r="A12" s="48"/>
      <c r="B12" s="83" t="s">
        <v>564</v>
      </c>
      <c r="C12" s="84"/>
      <c r="D12" s="85">
        <f aca="true" t="shared" si="0" ref="D12:V12">SUM(D9:D11)</f>
        <v>37837896360</v>
      </c>
      <c r="E12" s="86">
        <f t="shared" si="0"/>
        <v>34250379758</v>
      </c>
      <c r="F12" s="86">
        <f t="shared" si="0"/>
        <v>13933974745</v>
      </c>
      <c r="G12" s="86">
        <f t="shared" si="0"/>
        <v>0</v>
      </c>
      <c r="H12" s="86">
        <f t="shared" si="0"/>
        <v>0</v>
      </c>
      <c r="I12" s="86">
        <f t="shared" si="0"/>
        <v>6769546298</v>
      </c>
      <c r="J12" s="86">
        <f t="shared" si="0"/>
        <v>10543358073</v>
      </c>
      <c r="K12" s="86">
        <f t="shared" si="0"/>
        <v>45125890253</v>
      </c>
      <c r="L12" s="87">
        <f t="shared" si="0"/>
        <v>148461045487</v>
      </c>
      <c r="M12" s="85">
        <f t="shared" si="0"/>
        <v>27841219256</v>
      </c>
      <c r="N12" s="86">
        <f t="shared" si="0"/>
        <v>48114243964</v>
      </c>
      <c r="O12" s="86">
        <f t="shared" si="0"/>
        <v>18952961701</v>
      </c>
      <c r="P12" s="86">
        <f t="shared" si="0"/>
        <v>8439654364</v>
      </c>
      <c r="Q12" s="86">
        <f t="shared" si="0"/>
        <v>5467913271</v>
      </c>
      <c r="R12" s="86">
        <f t="shared" si="0"/>
        <v>0</v>
      </c>
      <c r="S12" s="86">
        <f t="shared" si="0"/>
        <v>22924697711</v>
      </c>
      <c r="T12" s="86">
        <f t="shared" si="0"/>
        <v>16592302336</v>
      </c>
      <c r="U12" s="88">
        <f t="shared" si="0"/>
        <v>148332992603</v>
      </c>
      <c r="V12" s="89">
        <f t="shared" si="0"/>
        <v>6837713329</v>
      </c>
    </row>
    <row r="13" spans="1:22" ht="13.5">
      <c r="A13" s="47" t="s">
        <v>565</v>
      </c>
      <c r="B13" s="75" t="s">
        <v>63</v>
      </c>
      <c r="C13" s="76" t="s">
        <v>64</v>
      </c>
      <c r="D13" s="77">
        <v>1375992638</v>
      </c>
      <c r="E13" s="78">
        <v>1622694794</v>
      </c>
      <c r="F13" s="78">
        <v>901541428</v>
      </c>
      <c r="G13" s="78">
        <v>0</v>
      </c>
      <c r="H13" s="78">
        <v>0</v>
      </c>
      <c r="I13" s="78">
        <v>5000000</v>
      </c>
      <c r="J13" s="78">
        <v>1192520024</v>
      </c>
      <c r="K13" s="78">
        <v>968640122</v>
      </c>
      <c r="L13" s="79">
        <v>6066389006</v>
      </c>
      <c r="M13" s="77">
        <v>932745128</v>
      </c>
      <c r="N13" s="78">
        <v>2664573117</v>
      </c>
      <c r="O13" s="78">
        <v>787781224</v>
      </c>
      <c r="P13" s="78">
        <v>316930020</v>
      </c>
      <c r="Q13" s="78">
        <v>163643753</v>
      </c>
      <c r="R13" s="80"/>
      <c r="S13" s="78">
        <v>900411976</v>
      </c>
      <c r="T13" s="78">
        <v>430058025</v>
      </c>
      <c r="U13" s="81">
        <v>6196143243</v>
      </c>
      <c r="V13" s="82">
        <v>185532750</v>
      </c>
    </row>
    <row r="14" spans="1:22" ht="13.5">
      <c r="A14" s="47" t="s">
        <v>565</v>
      </c>
      <c r="B14" s="75" t="s">
        <v>197</v>
      </c>
      <c r="C14" s="76" t="s">
        <v>198</v>
      </c>
      <c r="D14" s="77">
        <v>347368734</v>
      </c>
      <c r="E14" s="78">
        <v>333924893</v>
      </c>
      <c r="F14" s="78">
        <v>155448676</v>
      </c>
      <c r="G14" s="78">
        <v>0</v>
      </c>
      <c r="H14" s="78">
        <v>0</v>
      </c>
      <c r="I14" s="78">
        <v>18873572</v>
      </c>
      <c r="J14" s="78">
        <v>100619970</v>
      </c>
      <c r="K14" s="78">
        <v>368973849</v>
      </c>
      <c r="L14" s="79">
        <v>1325209694</v>
      </c>
      <c r="M14" s="77">
        <v>259585185</v>
      </c>
      <c r="N14" s="78">
        <v>418838270</v>
      </c>
      <c r="O14" s="78">
        <v>249285818</v>
      </c>
      <c r="P14" s="78">
        <v>45003833</v>
      </c>
      <c r="Q14" s="78">
        <v>44560401</v>
      </c>
      <c r="R14" s="80"/>
      <c r="S14" s="78">
        <v>147306827</v>
      </c>
      <c r="T14" s="78">
        <v>95001039</v>
      </c>
      <c r="U14" s="81">
        <v>1259581373</v>
      </c>
      <c r="V14" s="82">
        <v>75072739</v>
      </c>
    </row>
    <row r="15" spans="1:22" ht="13.5">
      <c r="A15" s="47" t="s">
        <v>565</v>
      </c>
      <c r="B15" s="75" t="s">
        <v>199</v>
      </c>
      <c r="C15" s="76" t="s">
        <v>200</v>
      </c>
      <c r="D15" s="77">
        <v>228329914</v>
      </c>
      <c r="E15" s="78">
        <v>288648120</v>
      </c>
      <c r="F15" s="78">
        <v>74658576</v>
      </c>
      <c r="G15" s="78">
        <v>0</v>
      </c>
      <c r="H15" s="78">
        <v>0</v>
      </c>
      <c r="I15" s="78">
        <v>7607693</v>
      </c>
      <c r="J15" s="78">
        <v>158355796</v>
      </c>
      <c r="K15" s="78">
        <v>208348288</v>
      </c>
      <c r="L15" s="79">
        <v>965948387</v>
      </c>
      <c r="M15" s="77">
        <v>135625634</v>
      </c>
      <c r="N15" s="78">
        <v>367083522</v>
      </c>
      <c r="O15" s="78">
        <v>129982158</v>
      </c>
      <c r="P15" s="78">
        <v>32976846</v>
      </c>
      <c r="Q15" s="78">
        <v>35285092</v>
      </c>
      <c r="R15" s="80"/>
      <c r="S15" s="78">
        <v>162749024</v>
      </c>
      <c r="T15" s="78">
        <v>80899336</v>
      </c>
      <c r="U15" s="81">
        <v>944601612</v>
      </c>
      <c r="V15" s="82">
        <v>71074000</v>
      </c>
    </row>
    <row r="16" spans="1:22" ht="13.5">
      <c r="A16" s="47" t="s">
        <v>566</v>
      </c>
      <c r="B16" s="75" t="s">
        <v>540</v>
      </c>
      <c r="C16" s="76" t="s">
        <v>541</v>
      </c>
      <c r="D16" s="77">
        <v>288661639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128599532</v>
      </c>
      <c r="L16" s="79">
        <v>417261171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80"/>
      <c r="S16" s="78">
        <v>313062190</v>
      </c>
      <c r="T16" s="78">
        <v>104701059</v>
      </c>
      <c r="U16" s="81">
        <v>417763249</v>
      </c>
      <c r="V16" s="82">
        <v>0</v>
      </c>
    </row>
    <row r="17" spans="1:22" ht="12.75">
      <c r="A17" s="48"/>
      <c r="B17" s="83" t="s">
        <v>581</v>
      </c>
      <c r="C17" s="84"/>
      <c r="D17" s="85">
        <f aca="true" t="shared" si="1" ref="D17:V17">SUM(D13:D16)</f>
        <v>2240352925</v>
      </c>
      <c r="E17" s="86">
        <f t="shared" si="1"/>
        <v>2245267807</v>
      </c>
      <c r="F17" s="86">
        <f t="shared" si="1"/>
        <v>1131648680</v>
      </c>
      <c r="G17" s="86">
        <f t="shared" si="1"/>
        <v>0</v>
      </c>
      <c r="H17" s="86">
        <f t="shared" si="1"/>
        <v>0</v>
      </c>
      <c r="I17" s="86">
        <f t="shared" si="1"/>
        <v>31481265</v>
      </c>
      <c r="J17" s="86">
        <f t="shared" si="1"/>
        <v>1451495790</v>
      </c>
      <c r="K17" s="86">
        <f t="shared" si="1"/>
        <v>1674561791</v>
      </c>
      <c r="L17" s="87">
        <f t="shared" si="1"/>
        <v>8774808258</v>
      </c>
      <c r="M17" s="85">
        <f t="shared" si="1"/>
        <v>1327955947</v>
      </c>
      <c r="N17" s="86">
        <f t="shared" si="1"/>
        <v>3450494909</v>
      </c>
      <c r="O17" s="86">
        <f t="shared" si="1"/>
        <v>1167049200</v>
      </c>
      <c r="P17" s="86">
        <f t="shared" si="1"/>
        <v>394910699</v>
      </c>
      <c r="Q17" s="86">
        <f t="shared" si="1"/>
        <v>243489246</v>
      </c>
      <c r="R17" s="86">
        <f t="shared" si="1"/>
        <v>0</v>
      </c>
      <c r="S17" s="86">
        <f t="shared" si="1"/>
        <v>1523530017</v>
      </c>
      <c r="T17" s="86">
        <f t="shared" si="1"/>
        <v>710659459</v>
      </c>
      <c r="U17" s="88">
        <f t="shared" si="1"/>
        <v>8818089477</v>
      </c>
      <c r="V17" s="89">
        <f t="shared" si="1"/>
        <v>331679489</v>
      </c>
    </row>
    <row r="18" spans="1:22" ht="13.5">
      <c r="A18" s="47" t="s">
        <v>565</v>
      </c>
      <c r="B18" s="75" t="s">
        <v>65</v>
      </c>
      <c r="C18" s="76" t="s">
        <v>66</v>
      </c>
      <c r="D18" s="77">
        <v>946742204</v>
      </c>
      <c r="E18" s="78">
        <v>827344912</v>
      </c>
      <c r="F18" s="78">
        <v>389240484</v>
      </c>
      <c r="G18" s="78">
        <v>0</v>
      </c>
      <c r="H18" s="78">
        <v>0</v>
      </c>
      <c r="I18" s="78">
        <v>52249363</v>
      </c>
      <c r="J18" s="78">
        <v>182299251</v>
      </c>
      <c r="K18" s="78">
        <v>892245408</v>
      </c>
      <c r="L18" s="79">
        <v>3290121622</v>
      </c>
      <c r="M18" s="77">
        <v>578156378</v>
      </c>
      <c r="N18" s="78">
        <v>1132769224</v>
      </c>
      <c r="O18" s="78">
        <v>439435660</v>
      </c>
      <c r="P18" s="78">
        <v>241442306</v>
      </c>
      <c r="Q18" s="78">
        <v>127253082</v>
      </c>
      <c r="R18" s="80"/>
      <c r="S18" s="78">
        <v>540205076</v>
      </c>
      <c r="T18" s="78">
        <v>273809733</v>
      </c>
      <c r="U18" s="81">
        <v>3333071459</v>
      </c>
      <c r="V18" s="82">
        <v>186700925</v>
      </c>
    </row>
    <row r="19" spans="1:22" ht="13.5">
      <c r="A19" s="47" t="s">
        <v>565</v>
      </c>
      <c r="B19" s="75" t="s">
        <v>201</v>
      </c>
      <c r="C19" s="76" t="s">
        <v>202</v>
      </c>
      <c r="D19" s="77">
        <v>395168887</v>
      </c>
      <c r="E19" s="78">
        <v>324205005</v>
      </c>
      <c r="F19" s="78">
        <v>0</v>
      </c>
      <c r="G19" s="78">
        <v>0</v>
      </c>
      <c r="H19" s="78">
        <v>0</v>
      </c>
      <c r="I19" s="78">
        <v>56874103</v>
      </c>
      <c r="J19" s="78">
        <v>460920929</v>
      </c>
      <c r="K19" s="78">
        <v>554667033</v>
      </c>
      <c r="L19" s="79">
        <v>1791835957</v>
      </c>
      <c r="M19" s="77">
        <v>569239508</v>
      </c>
      <c r="N19" s="78">
        <v>230115007</v>
      </c>
      <c r="O19" s="78">
        <v>361231495</v>
      </c>
      <c r="P19" s="78">
        <v>66487892</v>
      </c>
      <c r="Q19" s="78">
        <v>80830394</v>
      </c>
      <c r="R19" s="80"/>
      <c r="S19" s="78">
        <v>278742700</v>
      </c>
      <c r="T19" s="78">
        <v>226108203</v>
      </c>
      <c r="U19" s="81">
        <v>1812755199</v>
      </c>
      <c r="V19" s="82">
        <v>172146089</v>
      </c>
    </row>
    <row r="20" spans="1:22" ht="13.5">
      <c r="A20" s="47" t="s">
        <v>565</v>
      </c>
      <c r="B20" s="75" t="s">
        <v>203</v>
      </c>
      <c r="C20" s="76" t="s">
        <v>204</v>
      </c>
      <c r="D20" s="77">
        <v>600022035</v>
      </c>
      <c r="E20" s="78">
        <v>555985710</v>
      </c>
      <c r="F20" s="78">
        <v>254607757</v>
      </c>
      <c r="G20" s="78">
        <v>0</v>
      </c>
      <c r="H20" s="78">
        <v>0</v>
      </c>
      <c r="I20" s="78">
        <v>43018618</v>
      </c>
      <c r="J20" s="78">
        <v>237476863</v>
      </c>
      <c r="K20" s="78">
        <v>391561913</v>
      </c>
      <c r="L20" s="79">
        <v>2082672896</v>
      </c>
      <c r="M20" s="77">
        <v>250220360</v>
      </c>
      <c r="N20" s="78">
        <v>720150904</v>
      </c>
      <c r="O20" s="78">
        <v>340607442</v>
      </c>
      <c r="P20" s="78">
        <v>70379833</v>
      </c>
      <c r="Q20" s="78">
        <v>75068973</v>
      </c>
      <c r="R20" s="80"/>
      <c r="S20" s="78">
        <v>421521713</v>
      </c>
      <c r="T20" s="78">
        <v>115729684</v>
      </c>
      <c r="U20" s="81">
        <v>1993678909</v>
      </c>
      <c r="V20" s="82">
        <v>173051300</v>
      </c>
    </row>
    <row r="21" spans="1:22" ht="13.5">
      <c r="A21" s="47" t="s">
        <v>566</v>
      </c>
      <c r="B21" s="75" t="s">
        <v>550</v>
      </c>
      <c r="C21" s="76" t="s">
        <v>551</v>
      </c>
      <c r="D21" s="77">
        <v>203587002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57208394</v>
      </c>
      <c r="L21" s="79">
        <v>260795396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80"/>
      <c r="S21" s="78">
        <v>239295000</v>
      </c>
      <c r="T21" s="78">
        <v>20047322</v>
      </c>
      <c r="U21" s="81">
        <v>259342322</v>
      </c>
      <c r="V21" s="82">
        <v>2615000</v>
      </c>
    </row>
    <row r="22" spans="1:22" ht="12.75">
      <c r="A22" s="48"/>
      <c r="B22" s="83" t="s">
        <v>582</v>
      </c>
      <c r="C22" s="84"/>
      <c r="D22" s="85">
        <f aca="true" t="shared" si="2" ref="D22:V22">SUM(D18:D21)</f>
        <v>2145520128</v>
      </c>
      <c r="E22" s="86">
        <f t="shared" si="2"/>
        <v>1707535627</v>
      </c>
      <c r="F22" s="86">
        <f t="shared" si="2"/>
        <v>643848241</v>
      </c>
      <c r="G22" s="86">
        <f t="shared" si="2"/>
        <v>0</v>
      </c>
      <c r="H22" s="86">
        <f t="shared" si="2"/>
        <v>0</v>
      </c>
      <c r="I22" s="86">
        <f t="shared" si="2"/>
        <v>152142084</v>
      </c>
      <c r="J22" s="86">
        <f t="shared" si="2"/>
        <v>880697043</v>
      </c>
      <c r="K22" s="86">
        <f t="shared" si="2"/>
        <v>1895682748</v>
      </c>
      <c r="L22" s="87">
        <f t="shared" si="2"/>
        <v>7425425871</v>
      </c>
      <c r="M22" s="85">
        <f t="shared" si="2"/>
        <v>1397616246</v>
      </c>
      <c r="N22" s="86">
        <f t="shared" si="2"/>
        <v>2083035135</v>
      </c>
      <c r="O22" s="86">
        <f t="shared" si="2"/>
        <v>1141274597</v>
      </c>
      <c r="P22" s="86">
        <f t="shared" si="2"/>
        <v>378310031</v>
      </c>
      <c r="Q22" s="86">
        <f t="shared" si="2"/>
        <v>283152449</v>
      </c>
      <c r="R22" s="86">
        <f t="shared" si="2"/>
        <v>0</v>
      </c>
      <c r="S22" s="86">
        <f t="shared" si="2"/>
        <v>1479764489</v>
      </c>
      <c r="T22" s="86">
        <f t="shared" si="2"/>
        <v>635694942</v>
      </c>
      <c r="U22" s="88">
        <f t="shared" si="2"/>
        <v>7398847889</v>
      </c>
      <c r="V22" s="89">
        <f t="shared" si="2"/>
        <v>534513314</v>
      </c>
    </row>
    <row r="23" spans="1:22" ht="12.75">
      <c r="A23" s="49"/>
      <c r="B23" s="90" t="s">
        <v>583</v>
      </c>
      <c r="C23" s="91"/>
      <c r="D23" s="92">
        <f aca="true" t="shared" si="3" ref="D23:V23">SUM(D9:D11,D13:D16,D18:D21)</f>
        <v>42223769413</v>
      </c>
      <c r="E23" s="93">
        <f t="shared" si="3"/>
        <v>38203183192</v>
      </c>
      <c r="F23" s="93">
        <f t="shared" si="3"/>
        <v>15709471666</v>
      </c>
      <c r="G23" s="93">
        <f t="shared" si="3"/>
        <v>0</v>
      </c>
      <c r="H23" s="93">
        <f t="shared" si="3"/>
        <v>0</v>
      </c>
      <c r="I23" s="93">
        <f t="shared" si="3"/>
        <v>6953169647</v>
      </c>
      <c r="J23" s="93">
        <f t="shared" si="3"/>
        <v>12875550906</v>
      </c>
      <c r="K23" s="93">
        <f t="shared" si="3"/>
        <v>48696134792</v>
      </c>
      <c r="L23" s="94">
        <f t="shared" si="3"/>
        <v>164661279616</v>
      </c>
      <c r="M23" s="92">
        <f t="shared" si="3"/>
        <v>30566791449</v>
      </c>
      <c r="N23" s="93">
        <f t="shared" si="3"/>
        <v>53647774008</v>
      </c>
      <c r="O23" s="93">
        <f t="shared" si="3"/>
        <v>21261285498</v>
      </c>
      <c r="P23" s="93">
        <f t="shared" si="3"/>
        <v>9212875094</v>
      </c>
      <c r="Q23" s="93">
        <f t="shared" si="3"/>
        <v>5994554966</v>
      </c>
      <c r="R23" s="93">
        <f t="shared" si="3"/>
        <v>0</v>
      </c>
      <c r="S23" s="93">
        <f t="shared" si="3"/>
        <v>25927992217</v>
      </c>
      <c r="T23" s="93">
        <f t="shared" si="3"/>
        <v>17938656737</v>
      </c>
      <c r="U23" s="95">
        <f t="shared" si="3"/>
        <v>164549929969</v>
      </c>
      <c r="V23" s="89">
        <f t="shared" si="3"/>
        <v>7703906132</v>
      </c>
    </row>
    <row r="24" spans="1:22" ht="13.5">
      <c r="A24" s="50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</row>
    <row r="25" spans="1:22" ht="13.5">
      <c r="A25" s="51"/>
      <c r="B25" s="128" t="s">
        <v>42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97"/>
      <c r="V25" s="98"/>
    </row>
    <row r="26" spans="1:22" ht="12.75">
      <c r="A26" s="50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8"/>
    </row>
    <row r="27" spans="1:22" ht="12.75">
      <c r="A27" s="50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8"/>
    </row>
    <row r="28" spans="1:22" ht="12.75">
      <c r="A28" s="50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8"/>
    </row>
    <row r="29" spans="1:22" ht="12.75">
      <c r="A29" s="50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8"/>
    </row>
    <row r="30" spans="1:22" ht="12.75">
      <c r="A30" s="50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8"/>
    </row>
    <row r="31" spans="1:22" ht="12.75">
      <c r="A31" s="50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</row>
    <row r="32" spans="1:22" ht="12.75">
      <c r="A32" s="50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8"/>
    </row>
    <row r="33" spans="1:22" ht="12.75">
      <c r="A33" s="50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</row>
    <row r="34" spans="1:22" ht="12.75">
      <c r="A34" s="5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8"/>
    </row>
    <row r="35" spans="1:22" ht="12.75">
      <c r="A35" s="50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8"/>
    </row>
    <row r="36" spans="1:22" ht="12.75">
      <c r="A36" s="50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12.75">
      <c r="A37" s="50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8"/>
    </row>
    <row r="38" spans="1:22" ht="12.75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2.75">
      <c r="A39" s="5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25:T25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584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563</v>
      </c>
      <c r="B9" s="75" t="s">
        <v>50</v>
      </c>
      <c r="C9" s="76" t="s">
        <v>51</v>
      </c>
      <c r="D9" s="77">
        <v>10891349510</v>
      </c>
      <c r="E9" s="78">
        <v>10220350570</v>
      </c>
      <c r="F9" s="78">
        <v>3210314020</v>
      </c>
      <c r="G9" s="78">
        <v>0</v>
      </c>
      <c r="H9" s="78">
        <v>0</v>
      </c>
      <c r="I9" s="78">
        <v>845099110</v>
      </c>
      <c r="J9" s="78">
        <v>2789922560</v>
      </c>
      <c r="K9" s="78">
        <v>12204774790</v>
      </c>
      <c r="L9" s="79">
        <v>40161810560</v>
      </c>
      <c r="M9" s="77">
        <v>9345000180</v>
      </c>
      <c r="N9" s="78">
        <v>13779291790</v>
      </c>
      <c r="O9" s="78">
        <v>5573624070</v>
      </c>
      <c r="P9" s="78">
        <v>1343152060</v>
      </c>
      <c r="Q9" s="78">
        <v>858670150</v>
      </c>
      <c r="R9" s="80"/>
      <c r="S9" s="78">
        <v>4090546860</v>
      </c>
      <c r="T9" s="78">
        <v>5543960510</v>
      </c>
      <c r="U9" s="81">
        <v>40534245620</v>
      </c>
      <c r="V9" s="82">
        <v>3528323010</v>
      </c>
    </row>
    <row r="10" spans="1:22" ht="12.75">
      <c r="A10" s="48"/>
      <c r="B10" s="83" t="s">
        <v>564</v>
      </c>
      <c r="C10" s="84"/>
      <c r="D10" s="85">
        <f aca="true" t="shared" si="0" ref="D10:V10">D9</f>
        <v>10891349510</v>
      </c>
      <c r="E10" s="86">
        <f t="shared" si="0"/>
        <v>10220350570</v>
      </c>
      <c r="F10" s="86">
        <f t="shared" si="0"/>
        <v>3210314020</v>
      </c>
      <c r="G10" s="86">
        <f t="shared" si="0"/>
        <v>0</v>
      </c>
      <c r="H10" s="86">
        <f t="shared" si="0"/>
        <v>0</v>
      </c>
      <c r="I10" s="86">
        <f t="shared" si="0"/>
        <v>845099110</v>
      </c>
      <c r="J10" s="86">
        <f t="shared" si="0"/>
        <v>2789922560</v>
      </c>
      <c r="K10" s="86">
        <f t="shared" si="0"/>
        <v>12204774790</v>
      </c>
      <c r="L10" s="87">
        <f t="shared" si="0"/>
        <v>40161810560</v>
      </c>
      <c r="M10" s="85">
        <f t="shared" si="0"/>
        <v>9345000180</v>
      </c>
      <c r="N10" s="86">
        <f t="shared" si="0"/>
        <v>13779291790</v>
      </c>
      <c r="O10" s="86">
        <f t="shared" si="0"/>
        <v>5573624070</v>
      </c>
      <c r="P10" s="86">
        <f t="shared" si="0"/>
        <v>1343152060</v>
      </c>
      <c r="Q10" s="86">
        <f t="shared" si="0"/>
        <v>858670150</v>
      </c>
      <c r="R10" s="86">
        <f t="shared" si="0"/>
        <v>0</v>
      </c>
      <c r="S10" s="86">
        <f t="shared" si="0"/>
        <v>4090546860</v>
      </c>
      <c r="T10" s="86">
        <f t="shared" si="0"/>
        <v>5543960510</v>
      </c>
      <c r="U10" s="88">
        <f t="shared" si="0"/>
        <v>40534245620</v>
      </c>
      <c r="V10" s="89">
        <f t="shared" si="0"/>
        <v>3528323010</v>
      </c>
    </row>
    <row r="11" spans="1:22" ht="13.5">
      <c r="A11" s="47" t="s">
        <v>565</v>
      </c>
      <c r="B11" s="75" t="s">
        <v>205</v>
      </c>
      <c r="C11" s="76" t="s">
        <v>206</v>
      </c>
      <c r="D11" s="77">
        <v>131810726</v>
      </c>
      <c r="E11" s="78">
        <v>0</v>
      </c>
      <c r="F11" s="78">
        <v>0</v>
      </c>
      <c r="G11" s="78">
        <v>0</v>
      </c>
      <c r="H11" s="78">
        <v>0</v>
      </c>
      <c r="I11" s="78">
        <v>386631</v>
      </c>
      <c r="J11" s="78">
        <v>1739775</v>
      </c>
      <c r="K11" s="78">
        <v>172167211</v>
      </c>
      <c r="L11" s="79">
        <v>306104343</v>
      </c>
      <c r="M11" s="77">
        <v>101629028</v>
      </c>
      <c r="N11" s="78">
        <v>0</v>
      </c>
      <c r="O11" s="78">
        <v>0</v>
      </c>
      <c r="P11" s="78">
        <v>0</v>
      </c>
      <c r="Q11" s="78">
        <v>9936637</v>
      </c>
      <c r="R11" s="80"/>
      <c r="S11" s="78">
        <v>164871650</v>
      </c>
      <c r="T11" s="78">
        <v>38666642</v>
      </c>
      <c r="U11" s="81">
        <v>315103957</v>
      </c>
      <c r="V11" s="82">
        <v>28968350</v>
      </c>
    </row>
    <row r="12" spans="1:22" ht="13.5">
      <c r="A12" s="47" t="s">
        <v>565</v>
      </c>
      <c r="B12" s="75" t="s">
        <v>207</v>
      </c>
      <c r="C12" s="76" t="s">
        <v>208</v>
      </c>
      <c r="D12" s="77">
        <v>93361748</v>
      </c>
      <c r="E12" s="78">
        <v>0</v>
      </c>
      <c r="F12" s="78">
        <v>0</v>
      </c>
      <c r="G12" s="78">
        <v>0</v>
      </c>
      <c r="H12" s="78">
        <v>0</v>
      </c>
      <c r="I12" s="78">
        <v>32000</v>
      </c>
      <c r="J12" s="78">
        <v>4000000</v>
      </c>
      <c r="K12" s="78">
        <v>132327202</v>
      </c>
      <c r="L12" s="79">
        <v>229720950</v>
      </c>
      <c r="M12" s="77">
        <v>7541302</v>
      </c>
      <c r="N12" s="78">
        <v>0</v>
      </c>
      <c r="O12" s="78">
        <v>0</v>
      </c>
      <c r="P12" s="78">
        <v>0</v>
      </c>
      <c r="Q12" s="78">
        <v>24000</v>
      </c>
      <c r="R12" s="80"/>
      <c r="S12" s="78">
        <v>153052001</v>
      </c>
      <c r="T12" s="78">
        <v>20024000</v>
      </c>
      <c r="U12" s="81">
        <v>180641303</v>
      </c>
      <c r="V12" s="82">
        <v>33867000</v>
      </c>
    </row>
    <row r="13" spans="1:22" ht="13.5">
      <c r="A13" s="47" t="s">
        <v>565</v>
      </c>
      <c r="B13" s="75" t="s">
        <v>209</v>
      </c>
      <c r="C13" s="76" t="s">
        <v>210</v>
      </c>
      <c r="D13" s="77">
        <v>88506204</v>
      </c>
      <c r="E13" s="78">
        <v>37000008</v>
      </c>
      <c r="F13" s="78">
        <v>0</v>
      </c>
      <c r="G13" s="78">
        <v>0</v>
      </c>
      <c r="H13" s="78">
        <v>0</v>
      </c>
      <c r="I13" s="78">
        <v>450156</v>
      </c>
      <c r="J13" s="78">
        <v>999996</v>
      </c>
      <c r="K13" s="78">
        <v>92894556</v>
      </c>
      <c r="L13" s="79">
        <v>219850920</v>
      </c>
      <c r="M13" s="77">
        <v>27186612</v>
      </c>
      <c r="N13" s="78">
        <v>42774108</v>
      </c>
      <c r="O13" s="78">
        <v>0</v>
      </c>
      <c r="P13" s="78">
        <v>0</v>
      </c>
      <c r="Q13" s="78">
        <v>2628336</v>
      </c>
      <c r="R13" s="80"/>
      <c r="S13" s="78">
        <v>113488296</v>
      </c>
      <c r="T13" s="78">
        <v>28497252</v>
      </c>
      <c r="U13" s="81">
        <v>214574604</v>
      </c>
      <c r="V13" s="82">
        <v>23207004</v>
      </c>
    </row>
    <row r="14" spans="1:22" ht="13.5">
      <c r="A14" s="47" t="s">
        <v>565</v>
      </c>
      <c r="B14" s="75" t="s">
        <v>211</v>
      </c>
      <c r="C14" s="76" t="s">
        <v>212</v>
      </c>
      <c r="D14" s="77">
        <v>459659547</v>
      </c>
      <c r="E14" s="78">
        <v>106168766</v>
      </c>
      <c r="F14" s="78">
        <v>0</v>
      </c>
      <c r="G14" s="78">
        <v>0</v>
      </c>
      <c r="H14" s="78">
        <v>0</v>
      </c>
      <c r="I14" s="78">
        <v>12505</v>
      </c>
      <c r="J14" s="78">
        <v>12988659</v>
      </c>
      <c r="K14" s="78">
        <v>535139731</v>
      </c>
      <c r="L14" s="79">
        <v>1113969208</v>
      </c>
      <c r="M14" s="77">
        <v>457943322</v>
      </c>
      <c r="N14" s="78">
        <v>147931034</v>
      </c>
      <c r="O14" s="78">
        <v>0</v>
      </c>
      <c r="P14" s="78">
        <v>0</v>
      </c>
      <c r="Q14" s="78">
        <v>62740653</v>
      </c>
      <c r="R14" s="80"/>
      <c r="S14" s="78">
        <v>336787140</v>
      </c>
      <c r="T14" s="78">
        <v>75167859</v>
      </c>
      <c r="U14" s="81">
        <v>1080570008</v>
      </c>
      <c r="V14" s="82">
        <v>90712996</v>
      </c>
    </row>
    <row r="15" spans="1:22" ht="13.5">
      <c r="A15" s="47" t="s">
        <v>566</v>
      </c>
      <c r="B15" s="75" t="s">
        <v>496</v>
      </c>
      <c r="C15" s="76" t="s">
        <v>497</v>
      </c>
      <c r="D15" s="77">
        <v>392122911</v>
      </c>
      <c r="E15" s="78">
        <v>0</v>
      </c>
      <c r="F15" s="78">
        <v>145786830</v>
      </c>
      <c r="G15" s="78">
        <v>0</v>
      </c>
      <c r="H15" s="78">
        <v>0</v>
      </c>
      <c r="I15" s="78">
        <v>2521965</v>
      </c>
      <c r="J15" s="78">
        <v>40313795</v>
      </c>
      <c r="K15" s="78">
        <v>698103310</v>
      </c>
      <c r="L15" s="79">
        <v>1278848811</v>
      </c>
      <c r="M15" s="77">
        <v>0</v>
      </c>
      <c r="N15" s="78">
        <v>0</v>
      </c>
      <c r="O15" s="78">
        <v>552867632</v>
      </c>
      <c r="P15" s="78">
        <v>93507966</v>
      </c>
      <c r="Q15" s="78">
        <v>0</v>
      </c>
      <c r="R15" s="80"/>
      <c r="S15" s="78">
        <v>499502016</v>
      </c>
      <c r="T15" s="78">
        <v>13124719</v>
      </c>
      <c r="U15" s="81">
        <v>1159002333</v>
      </c>
      <c r="V15" s="82">
        <v>279336000</v>
      </c>
    </row>
    <row r="16" spans="1:22" ht="12.75">
      <c r="A16" s="48"/>
      <c r="B16" s="83" t="s">
        <v>585</v>
      </c>
      <c r="C16" s="84"/>
      <c r="D16" s="85">
        <f aca="true" t="shared" si="1" ref="D16:V16">SUM(D11:D15)</f>
        <v>1165461136</v>
      </c>
      <c r="E16" s="86">
        <f t="shared" si="1"/>
        <v>143168774</v>
      </c>
      <c r="F16" s="86">
        <f t="shared" si="1"/>
        <v>145786830</v>
      </c>
      <c r="G16" s="86">
        <f t="shared" si="1"/>
        <v>0</v>
      </c>
      <c r="H16" s="86">
        <f t="shared" si="1"/>
        <v>0</v>
      </c>
      <c r="I16" s="86">
        <f t="shared" si="1"/>
        <v>3403257</v>
      </c>
      <c r="J16" s="86">
        <f t="shared" si="1"/>
        <v>60042225</v>
      </c>
      <c r="K16" s="86">
        <f t="shared" si="1"/>
        <v>1630632010</v>
      </c>
      <c r="L16" s="87">
        <f t="shared" si="1"/>
        <v>3148494232</v>
      </c>
      <c r="M16" s="85">
        <f t="shared" si="1"/>
        <v>594300264</v>
      </c>
      <c r="N16" s="86">
        <f t="shared" si="1"/>
        <v>190705142</v>
      </c>
      <c r="O16" s="86">
        <f t="shared" si="1"/>
        <v>552867632</v>
      </c>
      <c r="P16" s="86">
        <f t="shared" si="1"/>
        <v>93507966</v>
      </c>
      <c r="Q16" s="86">
        <f t="shared" si="1"/>
        <v>75329626</v>
      </c>
      <c r="R16" s="86">
        <f t="shared" si="1"/>
        <v>0</v>
      </c>
      <c r="S16" s="86">
        <f t="shared" si="1"/>
        <v>1267701103</v>
      </c>
      <c r="T16" s="86">
        <f t="shared" si="1"/>
        <v>175480472</v>
      </c>
      <c r="U16" s="88">
        <f t="shared" si="1"/>
        <v>2949892205</v>
      </c>
      <c r="V16" s="89">
        <f t="shared" si="1"/>
        <v>456091350</v>
      </c>
    </row>
    <row r="17" spans="1:22" ht="13.5">
      <c r="A17" s="47" t="s">
        <v>565</v>
      </c>
      <c r="B17" s="75" t="s">
        <v>213</v>
      </c>
      <c r="C17" s="76" t="s">
        <v>214</v>
      </c>
      <c r="D17" s="77">
        <v>86021000</v>
      </c>
      <c r="E17" s="78">
        <v>1630000</v>
      </c>
      <c r="F17" s="78">
        <v>0</v>
      </c>
      <c r="G17" s="78">
        <v>0</v>
      </c>
      <c r="H17" s="78">
        <v>0</v>
      </c>
      <c r="I17" s="78">
        <v>6800000</v>
      </c>
      <c r="J17" s="78">
        <v>750000</v>
      </c>
      <c r="K17" s="78">
        <v>76840000</v>
      </c>
      <c r="L17" s="79">
        <v>172041000</v>
      </c>
      <c r="M17" s="77">
        <v>40000000</v>
      </c>
      <c r="N17" s="78">
        <v>0</v>
      </c>
      <c r="O17" s="78">
        <v>0</v>
      </c>
      <c r="P17" s="78">
        <v>0</v>
      </c>
      <c r="Q17" s="78">
        <v>2750000</v>
      </c>
      <c r="R17" s="80"/>
      <c r="S17" s="78">
        <v>114775000</v>
      </c>
      <c r="T17" s="78">
        <v>6116000</v>
      </c>
      <c r="U17" s="81">
        <v>163641000</v>
      </c>
      <c r="V17" s="82">
        <v>41428000</v>
      </c>
    </row>
    <row r="18" spans="1:22" ht="13.5">
      <c r="A18" s="47" t="s">
        <v>565</v>
      </c>
      <c r="B18" s="75" t="s">
        <v>215</v>
      </c>
      <c r="C18" s="76" t="s">
        <v>216</v>
      </c>
      <c r="D18" s="77">
        <v>144321620</v>
      </c>
      <c r="E18" s="78">
        <v>120997148</v>
      </c>
      <c r="F18" s="78">
        <v>0</v>
      </c>
      <c r="G18" s="78">
        <v>0</v>
      </c>
      <c r="H18" s="78">
        <v>0</v>
      </c>
      <c r="I18" s="78">
        <v>2685713</v>
      </c>
      <c r="J18" s="78">
        <v>773823</v>
      </c>
      <c r="K18" s="78">
        <v>178642082</v>
      </c>
      <c r="L18" s="79">
        <v>447420386</v>
      </c>
      <c r="M18" s="77">
        <v>216690009</v>
      </c>
      <c r="N18" s="78">
        <v>106248886</v>
      </c>
      <c r="O18" s="78">
        <v>0</v>
      </c>
      <c r="P18" s="78">
        <v>0</v>
      </c>
      <c r="Q18" s="78">
        <v>7208125</v>
      </c>
      <c r="R18" s="80"/>
      <c r="S18" s="78">
        <v>90075450</v>
      </c>
      <c r="T18" s="78">
        <v>27303010</v>
      </c>
      <c r="U18" s="81">
        <v>447525480</v>
      </c>
      <c r="V18" s="82">
        <v>21763550</v>
      </c>
    </row>
    <row r="19" spans="1:22" ht="13.5">
      <c r="A19" s="47" t="s">
        <v>565</v>
      </c>
      <c r="B19" s="75" t="s">
        <v>217</v>
      </c>
      <c r="C19" s="76" t="s">
        <v>218</v>
      </c>
      <c r="D19" s="77">
        <v>48657004</v>
      </c>
      <c r="E19" s="78">
        <v>68768036</v>
      </c>
      <c r="F19" s="78">
        <v>0</v>
      </c>
      <c r="G19" s="78">
        <v>0</v>
      </c>
      <c r="H19" s="78">
        <v>0</v>
      </c>
      <c r="I19" s="78">
        <v>0</v>
      </c>
      <c r="J19" s="78">
        <v>11646886</v>
      </c>
      <c r="K19" s="78">
        <v>40289519</v>
      </c>
      <c r="L19" s="79">
        <v>169361445</v>
      </c>
      <c r="M19" s="77">
        <v>11182502</v>
      </c>
      <c r="N19" s="78">
        <v>85507096</v>
      </c>
      <c r="O19" s="78">
        <v>0</v>
      </c>
      <c r="P19" s="78">
        <v>0</v>
      </c>
      <c r="Q19" s="78">
        <v>3955005</v>
      </c>
      <c r="R19" s="80"/>
      <c r="S19" s="78">
        <v>53112000</v>
      </c>
      <c r="T19" s="78">
        <v>20384849</v>
      </c>
      <c r="U19" s="81">
        <v>174141452</v>
      </c>
      <c r="V19" s="82">
        <v>16981000</v>
      </c>
    </row>
    <row r="20" spans="1:22" ht="13.5">
      <c r="A20" s="47" t="s">
        <v>565</v>
      </c>
      <c r="B20" s="75" t="s">
        <v>219</v>
      </c>
      <c r="C20" s="76" t="s">
        <v>220</v>
      </c>
      <c r="D20" s="77">
        <v>35845004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1555639</v>
      </c>
      <c r="K20" s="78">
        <v>21906935</v>
      </c>
      <c r="L20" s="79">
        <v>59307578</v>
      </c>
      <c r="M20" s="77">
        <v>7071088</v>
      </c>
      <c r="N20" s="78">
        <v>0</v>
      </c>
      <c r="O20" s="78">
        <v>0</v>
      </c>
      <c r="P20" s="78">
        <v>0</v>
      </c>
      <c r="Q20" s="78">
        <v>78795</v>
      </c>
      <c r="R20" s="80"/>
      <c r="S20" s="78">
        <v>43328000</v>
      </c>
      <c r="T20" s="78">
        <v>5687045</v>
      </c>
      <c r="U20" s="81">
        <v>56164928</v>
      </c>
      <c r="V20" s="82">
        <v>11670000</v>
      </c>
    </row>
    <row r="21" spans="1:22" ht="13.5">
      <c r="A21" s="47" t="s">
        <v>565</v>
      </c>
      <c r="B21" s="75" t="s">
        <v>67</v>
      </c>
      <c r="C21" s="76" t="s">
        <v>68</v>
      </c>
      <c r="D21" s="77">
        <v>1531974701</v>
      </c>
      <c r="E21" s="78">
        <v>1956168063</v>
      </c>
      <c r="F21" s="78">
        <v>652056021</v>
      </c>
      <c r="G21" s="78">
        <v>0</v>
      </c>
      <c r="H21" s="78">
        <v>0</v>
      </c>
      <c r="I21" s="78">
        <v>31793212</v>
      </c>
      <c r="J21" s="78">
        <v>123904143</v>
      </c>
      <c r="K21" s="78">
        <v>1220581327</v>
      </c>
      <c r="L21" s="79">
        <v>5516477467</v>
      </c>
      <c r="M21" s="77">
        <v>1269794594</v>
      </c>
      <c r="N21" s="78">
        <v>2584775677</v>
      </c>
      <c r="O21" s="78">
        <v>722633095</v>
      </c>
      <c r="P21" s="78">
        <v>152021750</v>
      </c>
      <c r="Q21" s="78">
        <v>116333081</v>
      </c>
      <c r="R21" s="80"/>
      <c r="S21" s="78">
        <v>675483240</v>
      </c>
      <c r="T21" s="78">
        <v>396768821</v>
      </c>
      <c r="U21" s="81">
        <v>5917810258</v>
      </c>
      <c r="V21" s="82">
        <v>525891580</v>
      </c>
    </row>
    <row r="22" spans="1:22" ht="13.5">
      <c r="A22" s="47" t="s">
        <v>565</v>
      </c>
      <c r="B22" s="75" t="s">
        <v>221</v>
      </c>
      <c r="C22" s="76" t="s">
        <v>222</v>
      </c>
      <c r="D22" s="77">
        <v>51065506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3140135</v>
      </c>
      <c r="K22" s="78">
        <v>67331261</v>
      </c>
      <c r="L22" s="79">
        <v>121536902</v>
      </c>
      <c r="M22" s="77">
        <v>19781622</v>
      </c>
      <c r="N22" s="78">
        <v>0</v>
      </c>
      <c r="O22" s="78">
        <v>0</v>
      </c>
      <c r="P22" s="78">
        <v>0</v>
      </c>
      <c r="Q22" s="78">
        <v>574287</v>
      </c>
      <c r="R22" s="80"/>
      <c r="S22" s="78">
        <v>85867500</v>
      </c>
      <c r="T22" s="78">
        <v>14408046</v>
      </c>
      <c r="U22" s="81">
        <v>120631455</v>
      </c>
      <c r="V22" s="82">
        <v>15996000</v>
      </c>
    </row>
    <row r="23" spans="1:22" ht="13.5">
      <c r="A23" s="47" t="s">
        <v>565</v>
      </c>
      <c r="B23" s="75" t="s">
        <v>223</v>
      </c>
      <c r="C23" s="76" t="s">
        <v>224</v>
      </c>
      <c r="D23" s="77">
        <v>69243458</v>
      </c>
      <c r="E23" s="78">
        <v>0</v>
      </c>
      <c r="F23" s="78">
        <v>0</v>
      </c>
      <c r="G23" s="78">
        <v>0</v>
      </c>
      <c r="H23" s="78">
        <v>0</v>
      </c>
      <c r="I23" s="78">
        <v>191424</v>
      </c>
      <c r="J23" s="78">
        <v>3984614</v>
      </c>
      <c r="K23" s="78">
        <v>63706912</v>
      </c>
      <c r="L23" s="79">
        <v>137126408</v>
      </c>
      <c r="M23" s="77">
        <v>19595735</v>
      </c>
      <c r="N23" s="78">
        <v>0</v>
      </c>
      <c r="O23" s="78">
        <v>0</v>
      </c>
      <c r="P23" s="78">
        <v>0</v>
      </c>
      <c r="Q23" s="78">
        <v>863706</v>
      </c>
      <c r="R23" s="80"/>
      <c r="S23" s="78">
        <v>82430256</v>
      </c>
      <c r="T23" s="78">
        <v>10941100</v>
      </c>
      <c r="U23" s="81">
        <v>113830797</v>
      </c>
      <c r="V23" s="82">
        <v>25557752</v>
      </c>
    </row>
    <row r="24" spans="1:22" ht="13.5">
      <c r="A24" s="47" t="s">
        <v>566</v>
      </c>
      <c r="B24" s="75" t="s">
        <v>498</v>
      </c>
      <c r="C24" s="76" t="s">
        <v>499</v>
      </c>
      <c r="D24" s="77">
        <v>263272212</v>
      </c>
      <c r="E24" s="78">
        <v>0</v>
      </c>
      <c r="F24" s="78">
        <v>154532000</v>
      </c>
      <c r="G24" s="78">
        <v>0</v>
      </c>
      <c r="H24" s="78">
        <v>0</v>
      </c>
      <c r="I24" s="78">
        <v>27550000</v>
      </c>
      <c r="J24" s="78">
        <v>83747055</v>
      </c>
      <c r="K24" s="78">
        <v>283064703</v>
      </c>
      <c r="L24" s="79">
        <v>812165970</v>
      </c>
      <c r="M24" s="77">
        <v>0</v>
      </c>
      <c r="N24" s="78">
        <v>0</v>
      </c>
      <c r="O24" s="78">
        <v>305965459</v>
      </c>
      <c r="P24" s="78">
        <v>29052690</v>
      </c>
      <c r="Q24" s="78">
        <v>0</v>
      </c>
      <c r="R24" s="80"/>
      <c r="S24" s="78">
        <v>300569346</v>
      </c>
      <c r="T24" s="78">
        <v>301304086</v>
      </c>
      <c r="U24" s="81">
        <v>936891581</v>
      </c>
      <c r="V24" s="82">
        <v>184081000</v>
      </c>
    </row>
    <row r="25" spans="1:22" ht="12.75">
      <c r="A25" s="48"/>
      <c r="B25" s="83" t="s">
        <v>586</v>
      </c>
      <c r="C25" s="84"/>
      <c r="D25" s="85">
        <f aca="true" t="shared" si="2" ref="D25:V25">SUM(D17:D24)</f>
        <v>2230400505</v>
      </c>
      <c r="E25" s="86">
        <f t="shared" si="2"/>
        <v>2147563247</v>
      </c>
      <c r="F25" s="86">
        <f t="shared" si="2"/>
        <v>806588021</v>
      </c>
      <c r="G25" s="86">
        <f t="shared" si="2"/>
        <v>0</v>
      </c>
      <c r="H25" s="86">
        <f t="shared" si="2"/>
        <v>0</v>
      </c>
      <c r="I25" s="86">
        <f t="shared" si="2"/>
        <v>69020349</v>
      </c>
      <c r="J25" s="86">
        <f t="shared" si="2"/>
        <v>229502295</v>
      </c>
      <c r="K25" s="86">
        <f t="shared" si="2"/>
        <v>1952362739</v>
      </c>
      <c r="L25" s="87">
        <f t="shared" si="2"/>
        <v>7435437156</v>
      </c>
      <c r="M25" s="85">
        <f t="shared" si="2"/>
        <v>1584115550</v>
      </c>
      <c r="N25" s="86">
        <f t="shared" si="2"/>
        <v>2776531659</v>
      </c>
      <c r="O25" s="86">
        <f t="shared" si="2"/>
        <v>1028598554</v>
      </c>
      <c r="P25" s="86">
        <f t="shared" si="2"/>
        <v>181074440</v>
      </c>
      <c r="Q25" s="86">
        <f t="shared" si="2"/>
        <v>131762999</v>
      </c>
      <c r="R25" s="86">
        <f t="shared" si="2"/>
        <v>0</v>
      </c>
      <c r="S25" s="86">
        <f t="shared" si="2"/>
        <v>1445640792</v>
      </c>
      <c r="T25" s="86">
        <f t="shared" si="2"/>
        <v>782912957</v>
      </c>
      <c r="U25" s="88">
        <f t="shared" si="2"/>
        <v>7930636951</v>
      </c>
      <c r="V25" s="89">
        <f t="shared" si="2"/>
        <v>843368882</v>
      </c>
    </row>
    <row r="26" spans="1:22" ht="13.5">
      <c r="A26" s="47" t="s">
        <v>565</v>
      </c>
      <c r="B26" s="75" t="s">
        <v>225</v>
      </c>
      <c r="C26" s="76" t="s">
        <v>226</v>
      </c>
      <c r="D26" s="77">
        <v>105504868</v>
      </c>
      <c r="E26" s="78">
        <v>0</v>
      </c>
      <c r="F26" s="78">
        <v>0</v>
      </c>
      <c r="G26" s="78">
        <v>0</v>
      </c>
      <c r="H26" s="78">
        <v>0</v>
      </c>
      <c r="I26" s="78">
        <v>1304780</v>
      </c>
      <c r="J26" s="78">
        <v>8306080</v>
      </c>
      <c r="K26" s="78">
        <v>96778301</v>
      </c>
      <c r="L26" s="79">
        <v>211894029</v>
      </c>
      <c r="M26" s="77">
        <v>31062373</v>
      </c>
      <c r="N26" s="78">
        <v>0</v>
      </c>
      <c r="O26" s="78">
        <v>0</v>
      </c>
      <c r="P26" s="78">
        <v>0</v>
      </c>
      <c r="Q26" s="78">
        <v>2845050</v>
      </c>
      <c r="R26" s="80"/>
      <c r="S26" s="78">
        <v>147237000</v>
      </c>
      <c r="T26" s="78">
        <v>14609617</v>
      </c>
      <c r="U26" s="81">
        <v>195754040</v>
      </c>
      <c r="V26" s="82">
        <v>38136000</v>
      </c>
    </row>
    <row r="27" spans="1:22" ht="13.5">
      <c r="A27" s="47" t="s">
        <v>565</v>
      </c>
      <c r="B27" s="75" t="s">
        <v>227</v>
      </c>
      <c r="C27" s="76" t="s">
        <v>228</v>
      </c>
      <c r="D27" s="77">
        <v>188596763</v>
      </c>
      <c r="E27" s="78">
        <v>211172234</v>
      </c>
      <c r="F27" s="78">
        <v>0</v>
      </c>
      <c r="G27" s="78">
        <v>0</v>
      </c>
      <c r="H27" s="78">
        <v>0</v>
      </c>
      <c r="I27" s="78">
        <v>949616</v>
      </c>
      <c r="J27" s="78">
        <v>81996000</v>
      </c>
      <c r="K27" s="78">
        <v>127217076</v>
      </c>
      <c r="L27" s="79">
        <v>609931689</v>
      </c>
      <c r="M27" s="77">
        <v>116562766</v>
      </c>
      <c r="N27" s="78">
        <v>258513406</v>
      </c>
      <c r="O27" s="78">
        <v>0</v>
      </c>
      <c r="P27" s="78">
        <v>0</v>
      </c>
      <c r="Q27" s="78">
        <v>9183420</v>
      </c>
      <c r="R27" s="80"/>
      <c r="S27" s="78">
        <v>200466000</v>
      </c>
      <c r="T27" s="78">
        <v>96170297</v>
      </c>
      <c r="U27" s="81">
        <v>680895889</v>
      </c>
      <c r="V27" s="82">
        <v>51389000</v>
      </c>
    </row>
    <row r="28" spans="1:22" ht="13.5">
      <c r="A28" s="47" t="s">
        <v>565</v>
      </c>
      <c r="B28" s="75" t="s">
        <v>229</v>
      </c>
      <c r="C28" s="76" t="s">
        <v>230</v>
      </c>
      <c r="D28" s="77">
        <v>391831428</v>
      </c>
      <c r="E28" s="78">
        <v>285320256</v>
      </c>
      <c r="F28" s="78">
        <v>0</v>
      </c>
      <c r="G28" s="78">
        <v>0</v>
      </c>
      <c r="H28" s="78">
        <v>0</v>
      </c>
      <c r="I28" s="78">
        <v>569340</v>
      </c>
      <c r="J28" s="78">
        <v>77229840</v>
      </c>
      <c r="K28" s="78">
        <v>349042812</v>
      </c>
      <c r="L28" s="79">
        <v>1103993676</v>
      </c>
      <c r="M28" s="77">
        <v>203303292</v>
      </c>
      <c r="N28" s="78">
        <v>402908273</v>
      </c>
      <c r="O28" s="78">
        <v>0</v>
      </c>
      <c r="P28" s="78">
        <v>0</v>
      </c>
      <c r="Q28" s="78">
        <v>27737880</v>
      </c>
      <c r="R28" s="80"/>
      <c r="S28" s="78">
        <v>268563000</v>
      </c>
      <c r="T28" s="78">
        <v>73690836</v>
      </c>
      <c r="U28" s="81">
        <v>976203281</v>
      </c>
      <c r="V28" s="82">
        <v>62214012</v>
      </c>
    </row>
    <row r="29" spans="1:22" ht="13.5">
      <c r="A29" s="47" t="s">
        <v>566</v>
      </c>
      <c r="B29" s="75" t="s">
        <v>500</v>
      </c>
      <c r="C29" s="76" t="s">
        <v>501</v>
      </c>
      <c r="D29" s="77">
        <v>319142959</v>
      </c>
      <c r="E29" s="78">
        <v>0</v>
      </c>
      <c r="F29" s="78">
        <v>136845643</v>
      </c>
      <c r="G29" s="78">
        <v>0</v>
      </c>
      <c r="H29" s="78">
        <v>0</v>
      </c>
      <c r="I29" s="78">
        <v>0</v>
      </c>
      <c r="J29" s="78">
        <v>175709349</v>
      </c>
      <c r="K29" s="78">
        <v>252349187</v>
      </c>
      <c r="L29" s="79">
        <v>884047138</v>
      </c>
      <c r="M29" s="77">
        <v>0</v>
      </c>
      <c r="N29" s="78">
        <v>0</v>
      </c>
      <c r="O29" s="78">
        <v>265271857</v>
      </c>
      <c r="P29" s="78">
        <v>17979192</v>
      </c>
      <c r="Q29" s="78">
        <v>0</v>
      </c>
      <c r="R29" s="80"/>
      <c r="S29" s="78">
        <v>499450000</v>
      </c>
      <c r="T29" s="78">
        <v>101346097</v>
      </c>
      <c r="U29" s="81">
        <v>884047146</v>
      </c>
      <c r="V29" s="82">
        <v>289559000</v>
      </c>
    </row>
    <row r="30" spans="1:22" ht="12.75">
      <c r="A30" s="48"/>
      <c r="B30" s="83" t="s">
        <v>587</v>
      </c>
      <c r="C30" s="84"/>
      <c r="D30" s="85">
        <f aca="true" t="shared" si="3" ref="D30:V30">SUM(D26:D29)</f>
        <v>1005076018</v>
      </c>
      <c r="E30" s="86">
        <f t="shared" si="3"/>
        <v>496492490</v>
      </c>
      <c r="F30" s="86">
        <f t="shared" si="3"/>
        <v>136845643</v>
      </c>
      <c r="G30" s="86">
        <f t="shared" si="3"/>
        <v>0</v>
      </c>
      <c r="H30" s="86">
        <f t="shared" si="3"/>
        <v>0</v>
      </c>
      <c r="I30" s="86">
        <f t="shared" si="3"/>
        <v>2823736</v>
      </c>
      <c r="J30" s="86">
        <f t="shared" si="3"/>
        <v>343241269</v>
      </c>
      <c r="K30" s="86">
        <f t="shared" si="3"/>
        <v>825387376</v>
      </c>
      <c r="L30" s="87">
        <f t="shared" si="3"/>
        <v>2809866532</v>
      </c>
      <c r="M30" s="85">
        <f t="shared" si="3"/>
        <v>350928431</v>
      </c>
      <c r="N30" s="86">
        <f t="shared" si="3"/>
        <v>661421679</v>
      </c>
      <c r="O30" s="86">
        <f t="shared" si="3"/>
        <v>265271857</v>
      </c>
      <c r="P30" s="86">
        <f t="shared" si="3"/>
        <v>17979192</v>
      </c>
      <c r="Q30" s="86">
        <f t="shared" si="3"/>
        <v>39766350</v>
      </c>
      <c r="R30" s="86">
        <f t="shared" si="3"/>
        <v>0</v>
      </c>
      <c r="S30" s="86">
        <f t="shared" si="3"/>
        <v>1115716000</v>
      </c>
      <c r="T30" s="86">
        <f t="shared" si="3"/>
        <v>285816847</v>
      </c>
      <c r="U30" s="88">
        <f t="shared" si="3"/>
        <v>2736900356</v>
      </c>
      <c r="V30" s="89">
        <f t="shared" si="3"/>
        <v>441298012</v>
      </c>
    </row>
    <row r="31" spans="1:22" ht="13.5">
      <c r="A31" s="47" t="s">
        <v>565</v>
      </c>
      <c r="B31" s="75" t="s">
        <v>231</v>
      </c>
      <c r="C31" s="76" t="s">
        <v>232</v>
      </c>
      <c r="D31" s="77">
        <v>140729682</v>
      </c>
      <c r="E31" s="78">
        <v>108932080</v>
      </c>
      <c r="F31" s="78">
        <v>0</v>
      </c>
      <c r="G31" s="78">
        <v>0</v>
      </c>
      <c r="H31" s="78">
        <v>0</v>
      </c>
      <c r="I31" s="78">
        <v>0</v>
      </c>
      <c r="J31" s="78">
        <v>7746668</v>
      </c>
      <c r="K31" s="78">
        <v>87400363</v>
      </c>
      <c r="L31" s="79">
        <v>344808793</v>
      </c>
      <c r="M31" s="77">
        <v>87919079</v>
      </c>
      <c r="N31" s="78">
        <v>134367934</v>
      </c>
      <c r="O31" s="78">
        <v>0</v>
      </c>
      <c r="P31" s="78">
        <v>0</v>
      </c>
      <c r="Q31" s="78">
        <v>20177399</v>
      </c>
      <c r="R31" s="80"/>
      <c r="S31" s="78">
        <v>65350001</v>
      </c>
      <c r="T31" s="78">
        <v>42197462</v>
      </c>
      <c r="U31" s="81">
        <v>350011875</v>
      </c>
      <c r="V31" s="82">
        <v>18687000</v>
      </c>
    </row>
    <row r="32" spans="1:22" ht="13.5">
      <c r="A32" s="47" t="s">
        <v>565</v>
      </c>
      <c r="B32" s="75" t="s">
        <v>233</v>
      </c>
      <c r="C32" s="76" t="s">
        <v>234</v>
      </c>
      <c r="D32" s="77">
        <v>121359363</v>
      </c>
      <c r="E32" s="78">
        <v>15068600</v>
      </c>
      <c r="F32" s="78">
        <v>0</v>
      </c>
      <c r="G32" s="78">
        <v>0</v>
      </c>
      <c r="H32" s="78">
        <v>0</v>
      </c>
      <c r="I32" s="78">
        <v>0</v>
      </c>
      <c r="J32" s="78">
        <v>2494062</v>
      </c>
      <c r="K32" s="78">
        <v>67277686</v>
      </c>
      <c r="L32" s="79">
        <v>206199711</v>
      </c>
      <c r="M32" s="77">
        <v>37055751</v>
      </c>
      <c r="N32" s="78">
        <v>14118147</v>
      </c>
      <c r="O32" s="78">
        <v>0</v>
      </c>
      <c r="P32" s="78">
        <v>0</v>
      </c>
      <c r="Q32" s="78">
        <v>2187922</v>
      </c>
      <c r="R32" s="80"/>
      <c r="S32" s="78">
        <v>152508000</v>
      </c>
      <c r="T32" s="78">
        <v>18308199</v>
      </c>
      <c r="U32" s="81">
        <v>224178019</v>
      </c>
      <c r="V32" s="82">
        <v>39109000</v>
      </c>
    </row>
    <row r="33" spans="1:22" ht="13.5">
      <c r="A33" s="47" t="s">
        <v>565</v>
      </c>
      <c r="B33" s="75" t="s">
        <v>235</v>
      </c>
      <c r="C33" s="76" t="s">
        <v>236</v>
      </c>
      <c r="D33" s="77">
        <v>83478240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999996</v>
      </c>
      <c r="K33" s="78">
        <v>143854484</v>
      </c>
      <c r="L33" s="79">
        <v>228332720</v>
      </c>
      <c r="M33" s="77">
        <v>16499998</v>
      </c>
      <c r="N33" s="78">
        <v>0</v>
      </c>
      <c r="O33" s="78">
        <v>0</v>
      </c>
      <c r="P33" s="78">
        <v>0</v>
      </c>
      <c r="Q33" s="78">
        <v>399996</v>
      </c>
      <c r="R33" s="80"/>
      <c r="S33" s="78">
        <v>200644996</v>
      </c>
      <c r="T33" s="78">
        <v>5550024</v>
      </c>
      <c r="U33" s="81">
        <v>223095014</v>
      </c>
      <c r="V33" s="82">
        <v>37188996</v>
      </c>
    </row>
    <row r="34" spans="1:22" ht="13.5">
      <c r="A34" s="47" t="s">
        <v>565</v>
      </c>
      <c r="B34" s="75" t="s">
        <v>237</v>
      </c>
      <c r="C34" s="76" t="s">
        <v>238</v>
      </c>
      <c r="D34" s="77">
        <v>126372951</v>
      </c>
      <c r="E34" s="78">
        <v>62458338</v>
      </c>
      <c r="F34" s="78">
        <v>0</v>
      </c>
      <c r="G34" s="78">
        <v>0</v>
      </c>
      <c r="H34" s="78">
        <v>0</v>
      </c>
      <c r="I34" s="78">
        <v>0</v>
      </c>
      <c r="J34" s="78">
        <v>13419000</v>
      </c>
      <c r="K34" s="78">
        <v>103602118</v>
      </c>
      <c r="L34" s="79">
        <v>305852407</v>
      </c>
      <c r="M34" s="77">
        <v>46365339</v>
      </c>
      <c r="N34" s="78">
        <v>86427143</v>
      </c>
      <c r="O34" s="78">
        <v>0</v>
      </c>
      <c r="P34" s="78">
        <v>0</v>
      </c>
      <c r="Q34" s="78">
        <v>8018554</v>
      </c>
      <c r="R34" s="80"/>
      <c r="S34" s="78">
        <v>172326000</v>
      </c>
      <c r="T34" s="78">
        <v>17685362</v>
      </c>
      <c r="U34" s="81">
        <v>330822398</v>
      </c>
      <c r="V34" s="82">
        <v>38583400</v>
      </c>
    </row>
    <row r="35" spans="1:22" ht="13.5">
      <c r="A35" s="47" t="s">
        <v>566</v>
      </c>
      <c r="B35" s="75" t="s">
        <v>502</v>
      </c>
      <c r="C35" s="76" t="s">
        <v>503</v>
      </c>
      <c r="D35" s="77">
        <v>184823090</v>
      </c>
      <c r="E35" s="78">
        <v>0</v>
      </c>
      <c r="F35" s="78">
        <v>21596080</v>
      </c>
      <c r="G35" s="78">
        <v>0</v>
      </c>
      <c r="H35" s="78">
        <v>0</v>
      </c>
      <c r="I35" s="78">
        <v>0</v>
      </c>
      <c r="J35" s="78">
        <v>14056071</v>
      </c>
      <c r="K35" s="78">
        <v>282253353</v>
      </c>
      <c r="L35" s="79">
        <v>502728594</v>
      </c>
      <c r="M35" s="77">
        <v>0</v>
      </c>
      <c r="N35" s="78">
        <v>0</v>
      </c>
      <c r="O35" s="78">
        <v>55284432</v>
      </c>
      <c r="P35" s="78">
        <v>12599249</v>
      </c>
      <c r="Q35" s="78">
        <v>0</v>
      </c>
      <c r="R35" s="80"/>
      <c r="S35" s="78">
        <v>393154000</v>
      </c>
      <c r="T35" s="78">
        <v>26993500</v>
      </c>
      <c r="U35" s="81">
        <v>488031181</v>
      </c>
      <c r="V35" s="82">
        <v>270138000</v>
      </c>
    </row>
    <row r="36" spans="1:22" ht="12.75">
      <c r="A36" s="48"/>
      <c r="B36" s="83" t="s">
        <v>588</v>
      </c>
      <c r="C36" s="84"/>
      <c r="D36" s="85">
        <f aca="true" t="shared" si="4" ref="D36:V36">SUM(D31:D35)</f>
        <v>656763326</v>
      </c>
      <c r="E36" s="86">
        <f t="shared" si="4"/>
        <v>186459018</v>
      </c>
      <c r="F36" s="86">
        <f t="shared" si="4"/>
        <v>21596080</v>
      </c>
      <c r="G36" s="86">
        <f t="shared" si="4"/>
        <v>0</v>
      </c>
      <c r="H36" s="86">
        <f t="shared" si="4"/>
        <v>0</v>
      </c>
      <c r="I36" s="86">
        <f t="shared" si="4"/>
        <v>0</v>
      </c>
      <c r="J36" s="86">
        <f t="shared" si="4"/>
        <v>38715797</v>
      </c>
      <c r="K36" s="86">
        <f t="shared" si="4"/>
        <v>684388004</v>
      </c>
      <c r="L36" s="87">
        <f t="shared" si="4"/>
        <v>1587922225</v>
      </c>
      <c r="M36" s="85">
        <f t="shared" si="4"/>
        <v>187840167</v>
      </c>
      <c r="N36" s="86">
        <f t="shared" si="4"/>
        <v>234913224</v>
      </c>
      <c r="O36" s="86">
        <f t="shared" si="4"/>
        <v>55284432</v>
      </c>
      <c r="P36" s="86">
        <f t="shared" si="4"/>
        <v>12599249</v>
      </c>
      <c r="Q36" s="86">
        <f t="shared" si="4"/>
        <v>30783871</v>
      </c>
      <c r="R36" s="86">
        <f t="shared" si="4"/>
        <v>0</v>
      </c>
      <c r="S36" s="86">
        <f t="shared" si="4"/>
        <v>983982997</v>
      </c>
      <c r="T36" s="86">
        <f t="shared" si="4"/>
        <v>110734547</v>
      </c>
      <c r="U36" s="88">
        <f t="shared" si="4"/>
        <v>1616138487</v>
      </c>
      <c r="V36" s="89">
        <f t="shared" si="4"/>
        <v>403706396</v>
      </c>
    </row>
    <row r="37" spans="1:22" ht="13.5">
      <c r="A37" s="47" t="s">
        <v>565</v>
      </c>
      <c r="B37" s="75" t="s">
        <v>69</v>
      </c>
      <c r="C37" s="76" t="s">
        <v>70</v>
      </c>
      <c r="D37" s="77">
        <v>622767614</v>
      </c>
      <c r="E37" s="78">
        <v>534445230</v>
      </c>
      <c r="F37" s="78">
        <v>126225734</v>
      </c>
      <c r="G37" s="78">
        <v>0</v>
      </c>
      <c r="H37" s="78">
        <v>0</v>
      </c>
      <c r="I37" s="78">
        <v>42881638</v>
      </c>
      <c r="J37" s="78">
        <v>184699817</v>
      </c>
      <c r="K37" s="78">
        <v>886453729</v>
      </c>
      <c r="L37" s="79">
        <v>2397473762</v>
      </c>
      <c r="M37" s="77">
        <v>396532173</v>
      </c>
      <c r="N37" s="78">
        <v>609866206</v>
      </c>
      <c r="O37" s="78">
        <v>190578915</v>
      </c>
      <c r="P37" s="78">
        <v>118792948</v>
      </c>
      <c r="Q37" s="78">
        <v>95897507</v>
      </c>
      <c r="R37" s="80"/>
      <c r="S37" s="78">
        <v>635806006</v>
      </c>
      <c r="T37" s="78">
        <v>46129622</v>
      </c>
      <c r="U37" s="81">
        <v>2093603377</v>
      </c>
      <c r="V37" s="82">
        <v>19000000</v>
      </c>
    </row>
    <row r="38" spans="1:22" ht="13.5">
      <c r="A38" s="47" t="s">
        <v>565</v>
      </c>
      <c r="B38" s="75" t="s">
        <v>239</v>
      </c>
      <c r="C38" s="76" t="s">
        <v>240</v>
      </c>
      <c r="D38" s="77">
        <v>43272031</v>
      </c>
      <c r="E38" s="78">
        <v>15438490</v>
      </c>
      <c r="F38" s="78">
        <v>0</v>
      </c>
      <c r="G38" s="78">
        <v>0</v>
      </c>
      <c r="H38" s="78">
        <v>0</v>
      </c>
      <c r="I38" s="78">
        <v>7315</v>
      </c>
      <c r="J38" s="78">
        <v>1612830</v>
      </c>
      <c r="K38" s="78">
        <v>42217598</v>
      </c>
      <c r="L38" s="79">
        <v>102548264</v>
      </c>
      <c r="M38" s="77">
        <v>31369865</v>
      </c>
      <c r="N38" s="78">
        <v>19025638</v>
      </c>
      <c r="O38" s="78">
        <v>0</v>
      </c>
      <c r="P38" s="78">
        <v>0</v>
      </c>
      <c r="Q38" s="78">
        <v>1729576</v>
      </c>
      <c r="R38" s="80"/>
      <c r="S38" s="78">
        <v>37911000</v>
      </c>
      <c r="T38" s="78">
        <v>16200349</v>
      </c>
      <c r="U38" s="81">
        <v>106236428</v>
      </c>
      <c r="V38" s="82">
        <v>9310000</v>
      </c>
    </row>
    <row r="39" spans="1:22" ht="13.5">
      <c r="A39" s="47" t="s">
        <v>565</v>
      </c>
      <c r="B39" s="75" t="s">
        <v>241</v>
      </c>
      <c r="C39" s="76" t="s">
        <v>242</v>
      </c>
      <c r="D39" s="77">
        <v>60511875</v>
      </c>
      <c r="E39" s="78">
        <v>0</v>
      </c>
      <c r="F39" s="78">
        <v>0</v>
      </c>
      <c r="G39" s="78">
        <v>0</v>
      </c>
      <c r="H39" s="78">
        <v>0</v>
      </c>
      <c r="I39" s="78">
        <v>1254000</v>
      </c>
      <c r="J39" s="78">
        <v>0</v>
      </c>
      <c r="K39" s="78">
        <v>87377051</v>
      </c>
      <c r="L39" s="79">
        <v>149142926</v>
      </c>
      <c r="M39" s="77">
        <v>29082652</v>
      </c>
      <c r="N39" s="78">
        <v>0</v>
      </c>
      <c r="O39" s="78">
        <v>0</v>
      </c>
      <c r="P39" s="78">
        <v>0</v>
      </c>
      <c r="Q39" s="78">
        <v>1382690</v>
      </c>
      <c r="R39" s="80"/>
      <c r="S39" s="78">
        <v>102262224</v>
      </c>
      <c r="T39" s="78">
        <v>17413781</v>
      </c>
      <c r="U39" s="81">
        <v>150141347</v>
      </c>
      <c r="V39" s="82">
        <v>21645000</v>
      </c>
    </row>
    <row r="40" spans="1:22" ht="13.5">
      <c r="A40" s="47" t="s">
        <v>566</v>
      </c>
      <c r="B40" s="75" t="s">
        <v>504</v>
      </c>
      <c r="C40" s="76" t="s">
        <v>505</v>
      </c>
      <c r="D40" s="77">
        <v>106146441</v>
      </c>
      <c r="E40" s="78">
        <v>0</v>
      </c>
      <c r="F40" s="78">
        <v>20000000</v>
      </c>
      <c r="G40" s="78">
        <v>0</v>
      </c>
      <c r="H40" s="78">
        <v>0</v>
      </c>
      <c r="I40" s="78">
        <v>1264000</v>
      </c>
      <c r="J40" s="78">
        <v>23500003</v>
      </c>
      <c r="K40" s="78">
        <v>125422385</v>
      </c>
      <c r="L40" s="79">
        <v>276332829</v>
      </c>
      <c r="M40" s="77">
        <v>0</v>
      </c>
      <c r="N40" s="78">
        <v>0</v>
      </c>
      <c r="O40" s="78">
        <v>23876641</v>
      </c>
      <c r="P40" s="78">
        <v>5626343</v>
      </c>
      <c r="Q40" s="78">
        <v>0</v>
      </c>
      <c r="R40" s="80"/>
      <c r="S40" s="78">
        <v>182217001</v>
      </c>
      <c r="T40" s="78">
        <v>12620089</v>
      </c>
      <c r="U40" s="81">
        <v>224340074</v>
      </c>
      <c r="V40" s="82">
        <v>93214000</v>
      </c>
    </row>
    <row r="41" spans="1:22" ht="12.75">
      <c r="A41" s="48"/>
      <c r="B41" s="83" t="s">
        <v>589</v>
      </c>
      <c r="C41" s="84"/>
      <c r="D41" s="85">
        <f aca="true" t="shared" si="5" ref="D41:V41">SUM(D37:D40)</f>
        <v>832697961</v>
      </c>
      <c r="E41" s="86">
        <f t="shared" si="5"/>
        <v>549883720</v>
      </c>
      <c r="F41" s="86">
        <f t="shared" si="5"/>
        <v>146225734</v>
      </c>
      <c r="G41" s="86">
        <f t="shared" si="5"/>
        <v>0</v>
      </c>
      <c r="H41" s="86">
        <f t="shared" si="5"/>
        <v>0</v>
      </c>
      <c r="I41" s="86">
        <f t="shared" si="5"/>
        <v>45406953</v>
      </c>
      <c r="J41" s="86">
        <f t="shared" si="5"/>
        <v>209812650</v>
      </c>
      <c r="K41" s="86">
        <f t="shared" si="5"/>
        <v>1141470763</v>
      </c>
      <c r="L41" s="87">
        <f t="shared" si="5"/>
        <v>2925497781</v>
      </c>
      <c r="M41" s="85">
        <f t="shared" si="5"/>
        <v>456984690</v>
      </c>
      <c r="N41" s="86">
        <f t="shared" si="5"/>
        <v>628891844</v>
      </c>
      <c r="O41" s="86">
        <f t="shared" si="5"/>
        <v>214455556</v>
      </c>
      <c r="P41" s="86">
        <f t="shared" si="5"/>
        <v>124419291</v>
      </c>
      <c r="Q41" s="86">
        <f t="shared" si="5"/>
        <v>99009773</v>
      </c>
      <c r="R41" s="86">
        <f t="shared" si="5"/>
        <v>0</v>
      </c>
      <c r="S41" s="86">
        <f t="shared" si="5"/>
        <v>958196231</v>
      </c>
      <c r="T41" s="86">
        <f t="shared" si="5"/>
        <v>92363841</v>
      </c>
      <c r="U41" s="88">
        <f t="shared" si="5"/>
        <v>2574321226</v>
      </c>
      <c r="V41" s="89">
        <f t="shared" si="5"/>
        <v>143169000</v>
      </c>
    </row>
    <row r="42" spans="1:22" ht="13.5">
      <c r="A42" s="47" t="s">
        <v>565</v>
      </c>
      <c r="B42" s="75" t="s">
        <v>243</v>
      </c>
      <c r="C42" s="76" t="s">
        <v>244</v>
      </c>
      <c r="D42" s="77">
        <v>72220479</v>
      </c>
      <c r="E42" s="78">
        <v>26814000</v>
      </c>
      <c r="F42" s="78">
        <v>0</v>
      </c>
      <c r="G42" s="78">
        <v>0</v>
      </c>
      <c r="H42" s="78">
        <v>0</v>
      </c>
      <c r="I42" s="78">
        <v>168938</v>
      </c>
      <c r="J42" s="78">
        <v>11000000</v>
      </c>
      <c r="K42" s="78">
        <v>42873532</v>
      </c>
      <c r="L42" s="79">
        <v>153076949</v>
      </c>
      <c r="M42" s="77">
        <v>27505020</v>
      </c>
      <c r="N42" s="78">
        <v>28250110</v>
      </c>
      <c r="O42" s="78">
        <v>0</v>
      </c>
      <c r="P42" s="78">
        <v>0</v>
      </c>
      <c r="Q42" s="78">
        <v>4000000</v>
      </c>
      <c r="R42" s="80"/>
      <c r="S42" s="78">
        <v>86495000</v>
      </c>
      <c r="T42" s="78">
        <v>13612870</v>
      </c>
      <c r="U42" s="81">
        <v>159863000</v>
      </c>
      <c r="V42" s="82">
        <v>33952000</v>
      </c>
    </row>
    <row r="43" spans="1:22" ht="13.5">
      <c r="A43" s="47" t="s">
        <v>565</v>
      </c>
      <c r="B43" s="75" t="s">
        <v>245</v>
      </c>
      <c r="C43" s="76" t="s">
        <v>246</v>
      </c>
      <c r="D43" s="77">
        <v>110205892</v>
      </c>
      <c r="E43" s="78">
        <v>35614390</v>
      </c>
      <c r="F43" s="78">
        <v>0</v>
      </c>
      <c r="G43" s="78">
        <v>0</v>
      </c>
      <c r="H43" s="78">
        <v>0</v>
      </c>
      <c r="I43" s="78">
        <v>2080268</v>
      </c>
      <c r="J43" s="78">
        <v>29559250</v>
      </c>
      <c r="K43" s="78">
        <v>104672940</v>
      </c>
      <c r="L43" s="79">
        <v>282132740</v>
      </c>
      <c r="M43" s="77">
        <v>68894815</v>
      </c>
      <c r="N43" s="78">
        <v>45138453</v>
      </c>
      <c r="O43" s="78">
        <v>0</v>
      </c>
      <c r="P43" s="78">
        <v>0</v>
      </c>
      <c r="Q43" s="78">
        <v>11636303</v>
      </c>
      <c r="R43" s="80"/>
      <c r="S43" s="78">
        <v>157026700</v>
      </c>
      <c r="T43" s="78">
        <v>20565319</v>
      </c>
      <c r="U43" s="81">
        <v>303261590</v>
      </c>
      <c r="V43" s="82">
        <v>26727300</v>
      </c>
    </row>
    <row r="44" spans="1:22" ht="13.5">
      <c r="A44" s="47" t="s">
        <v>565</v>
      </c>
      <c r="B44" s="75" t="s">
        <v>247</v>
      </c>
      <c r="C44" s="76" t="s">
        <v>248</v>
      </c>
      <c r="D44" s="77">
        <v>177744138</v>
      </c>
      <c r="E44" s="78">
        <v>191903600</v>
      </c>
      <c r="F44" s="78">
        <v>0</v>
      </c>
      <c r="G44" s="78">
        <v>0</v>
      </c>
      <c r="H44" s="78">
        <v>0</v>
      </c>
      <c r="I44" s="78">
        <v>0</v>
      </c>
      <c r="J44" s="78">
        <v>5612093</v>
      </c>
      <c r="K44" s="78">
        <v>175142931</v>
      </c>
      <c r="L44" s="79">
        <v>550402762</v>
      </c>
      <c r="M44" s="77">
        <v>84062625</v>
      </c>
      <c r="N44" s="78">
        <v>186503403</v>
      </c>
      <c r="O44" s="78">
        <v>39317194</v>
      </c>
      <c r="P44" s="78">
        <v>26692673</v>
      </c>
      <c r="Q44" s="78">
        <v>18418653</v>
      </c>
      <c r="R44" s="80"/>
      <c r="S44" s="78">
        <v>176689200</v>
      </c>
      <c r="T44" s="78">
        <v>33709014</v>
      </c>
      <c r="U44" s="81">
        <v>565392762</v>
      </c>
      <c r="V44" s="82">
        <v>42781800</v>
      </c>
    </row>
    <row r="45" spans="1:22" ht="13.5">
      <c r="A45" s="47" t="s">
        <v>565</v>
      </c>
      <c r="B45" s="75" t="s">
        <v>249</v>
      </c>
      <c r="C45" s="76" t="s">
        <v>250</v>
      </c>
      <c r="D45" s="77">
        <v>112214956</v>
      </c>
      <c r="E45" s="78">
        <v>0</v>
      </c>
      <c r="F45" s="78">
        <v>0</v>
      </c>
      <c r="G45" s="78">
        <v>0</v>
      </c>
      <c r="H45" s="78">
        <v>0</v>
      </c>
      <c r="I45" s="78">
        <v>868703</v>
      </c>
      <c r="J45" s="78">
        <v>4000000</v>
      </c>
      <c r="K45" s="78">
        <v>81490516</v>
      </c>
      <c r="L45" s="79">
        <v>198574175</v>
      </c>
      <c r="M45" s="77">
        <v>26785390</v>
      </c>
      <c r="N45" s="78">
        <v>0</v>
      </c>
      <c r="O45" s="78">
        <v>0</v>
      </c>
      <c r="P45" s="78">
        <v>0</v>
      </c>
      <c r="Q45" s="78">
        <v>1848000</v>
      </c>
      <c r="R45" s="80"/>
      <c r="S45" s="78">
        <v>171159000</v>
      </c>
      <c r="T45" s="78">
        <v>7891330</v>
      </c>
      <c r="U45" s="81">
        <v>207683720</v>
      </c>
      <c r="V45" s="82">
        <v>31679000</v>
      </c>
    </row>
    <row r="46" spans="1:22" ht="13.5">
      <c r="A46" s="47" t="s">
        <v>565</v>
      </c>
      <c r="B46" s="75" t="s">
        <v>251</v>
      </c>
      <c r="C46" s="76" t="s">
        <v>252</v>
      </c>
      <c r="D46" s="77">
        <v>167136534</v>
      </c>
      <c r="E46" s="78">
        <v>66500</v>
      </c>
      <c r="F46" s="78">
        <v>77400000</v>
      </c>
      <c r="G46" s="78">
        <v>0</v>
      </c>
      <c r="H46" s="78">
        <v>0</v>
      </c>
      <c r="I46" s="78">
        <v>0</v>
      </c>
      <c r="J46" s="78">
        <v>0</v>
      </c>
      <c r="K46" s="78">
        <v>152526719</v>
      </c>
      <c r="L46" s="79">
        <v>397129753</v>
      </c>
      <c r="M46" s="77">
        <v>95705400</v>
      </c>
      <c r="N46" s="78">
        <v>81354080</v>
      </c>
      <c r="O46" s="78">
        <v>0</v>
      </c>
      <c r="P46" s="78">
        <v>0</v>
      </c>
      <c r="Q46" s="78">
        <v>9632700</v>
      </c>
      <c r="R46" s="80"/>
      <c r="S46" s="78">
        <v>190758000</v>
      </c>
      <c r="T46" s="78">
        <v>8358679</v>
      </c>
      <c r="U46" s="81">
        <v>385808859</v>
      </c>
      <c r="V46" s="82">
        <v>30713000</v>
      </c>
    </row>
    <row r="47" spans="1:22" ht="13.5">
      <c r="A47" s="47" t="s">
        <v>566</v>
      </c>
      <c r="B47" s="75" t="s">
        <v>506</v>
      </c>
      <c r="C47" s="76" t="s">
        <v>507</v>
      </c>
      <c r="D47" s="77">
        <v>231816503</v>
      </c>
      <c r="E47" s="78">
        <v>0</v>
      </c>
      <c r="F47" s="78">
        <v>23552113</v>
      </c>
      <c r="G47" s="78">
        <v>0</v>
      </c>
      <c r="H47" s="78">
        <v>0</v>
      </c>
      <c r="I47" s="78">
        <v>0</v>
      </c>
      <c r="J47" s="78">
        <v>11000000</v>
      </c>
      <c r="K47" s="78">
        <v>297493579</v>
      </c>
      <c r="L47" s="79">
        <v>563862195</v>
      </c>
      <c r="M47" s="77">
        <v>0</v>
      </c>
      <c r="N47" s="78">
        <v>0</v>
      </c>
      <c r="O47" s="78">
        <v>41367699</v>
      </c>
      <c r="P47" s="78">
        <v>11139746</v>
      </c>
      <c r="Q47" s="78">
        <v>0</v>
      </c>
      <c r="R47" s="80"/>
      <c r="S47" s="78">
        <v>515221000</v>
      </c>
      <c r="T47" s="78">
        <v>6200000</v>
      </c>
      <c r="U47" s="81">
        <v>573928445</v>
      </c>
      <c r="V47" s="82">
        <v>444068000</v>
      </c>
    </row>
    <row r="48" spans="1:22" ht="12.75">
      <c r="A48" s="48"/>
      <c r="B48" s="83" t="s">
        <v>590</v>
      </c>
      <c r="C48" s="84"/>
      <c r="D48" s="85">
        <f aca="true" t="shared" si="6" ref="D48:V48">SUM(D42:D47)</f>
        <v>871338502</v>
      </c>
      <c r="E48" s="86">
        <f t="shared" si="6"/>
        <v>254398490</v>
      </c>
      <c r="F48" s="86">
        <f t="shared" si="6"/>
        <v>100952113</v>
      </c>
      <c r="G48" s="86">
        <f t="shared" si="6"/>
        <v>0</v>
      </c>
      <c r="H48" s="86">
        <f t="shared" si="6"/>
        <v>0</v>
      </c>
      <c r="I48" s="86">
        <f t="shared" si="6"/>
        <v>3117909</v>
      </c>
      <c r="J48" s="86">
        <f t="shared" si="6"/>
        <v>61171343</v>
      </c>
      <c r="K48" s="86">
        <f t="shared" si="6"/>
        <v>854200217</v>
      </c>
      <c r="L48" s="87">
        <f t="shared" si="6"/>
        <v>2145178574</v>
      </c>
      <c r="M48" s="85">
        <f t="shared" si="6"/>
        <v>302953250</v>
      </c>
      <c r="N48" s="86">
        <f t="shared" si="6"/>
        <v>341246046</v>
      </c>
      <c r="O48" s="86">
        <f t="shared" si="6"/>
        <v>80684893</v>
      </c>
      <c r="P48" s="86">
        <f t="shared" si="6"/>
        <v>37832419</v>
      </c>
      <c r="Q48" s="86">
        <f t="shared" si="6"/>
        <v>45535656</v>
      </c>
      <c r="R48" s="86">
        <f t="shared" si="6"/>
        <v>0</v>
      </c>
      <c r="S48" s="86">
        <f t="shared" si="6"/>
        <v>1297348900</v>
      </c>
      <c r="T48" s="86">
        <f t="shared" si="6"/>
        <v>90337212</v>
      </c>
      <c r="U48" s="88">
        <f t="shared" si="6"/>
        <v>2195938376</v>
      </c>
      <c r="V48" s="89">
        <f t="shared" si="6"/>
        <v>609921100</v>
      </c>
    </row>
    <row r="49" spans="1:22" ht="13.5">
      <c r="A49" s="47" t="s">
        <v>565</v>
      </c>
      <c r="B49" s="75" t="s">
        <v>253</v>
      </c>
      <c r="C49" s="76" t="s">
        <v>254</v>
      </c>
      <c r="D49" s="77">
        <v>104541709</v>
      </c>
      <c r="E49" s="78">
        <v>0</v>
      </c>
      <c r="F49" s="78">
        <v>0</v>
      </c>
      <c r="G49" s="78">
        <v>0</v>
      </c>
      <c r="H49" s="78">
        <v>0</v>
      </c>
      <c r="I49" s="78">
        <v>106000</v>
      </c>
      <c r="J49" s="78">
        <v>5129757</v>
      </c>
      <c r="K49" s="78">
        <v>99940508</v>
      </c>
      <c r="L49" s="79">
        <v>209717974</v>
      </c>
      <c r="M49" s="77">
        <v>20676181</v>
      </c>
      <c r="N49" s="78">
        <v>0</v>
      </c>
      <c r="O49" s="78">
        <v>0</v>
      </c>
      <c r="P49" s="78">
        <v>0</v>
      </c>
      <c r="Q49" s="78">
        <v>453254</v>
      </c>
      <c r="R49" s="80"/>
      <c r="S49" s="78">
        <v>188146000</v>
      </c>
      <c r="T49" s="78">
        <v>17840542</v>
      </c>
      <c r="U49" s="81">
        <v>227115977</v>
      </c>
      <c r="V49" s="82">
        <v>34702000</v>
      </c>
    </row>
    <row r="50" spans="1:22" ht="13.5">
      <c r="A50" s="47" t="s">
        <v>565</v>
      </c>
      <c r="B50" s="75" t="s">
        <v>255</v>
      </c>
      <c r="C50" s="76" t="s">
        <v>256</v>
      </c>
      <c r="D50" s="77">
        <v>108368180</v>
      </c>
      <c r="E50" s="78">
        <v>0</v>
      </c>
      <c r="F50" s="78">
        <v>0</v>
      </c>
      <c r="G50" s="78">
        <v>0</v>
      </c>
      <c r="H50" s="78">
        <v>0</v>
      </c>
      <c r="I50" s="78">
        <v>1750000</v>
      </c>
      <c r="J50" s="78">
        <v>21675961</v>
      </c>
      <c r="K50" s="78">
        <v>142396314</v>
      </c>
      <c r="L50" s="79">
        <v>274190455</v>
      </c>
      <c r="M50" s="77">
        <v>29076947</v>
      </c>
      <c r="N50" s="78">
        <v>0</v>
      </c>
      <c r="O50" s="78">
        <v>0</v>
      </c>
      <c r="P50" s="78">
        <v>0</v>
      </c>
      <c r="Q50" s="78">
        <v>3725642</v>
      </c>
      <c r="R50" s="80"/>
      <c r="S50" s="78">
        <v>206316000</v>
      </c>
      <c r="T50" s="78">
        <v>19174411</v>
      </c>
      <c r="U50" s="81">
        <v>258293000</v>
      </c>
      <c r="V50" s="82">
        <v>60760000</v>
      </c>
    </row>
    <row r="51" spans="1:22" ht="13.5">
      <c r="A51" s="47" t="s">
        <v>565</v>
      </c>
      <c r="B51" s="75" t="s">
        <v>257</v>
      </c>
      <c r="C51" s="76" t="s">
        <v>258</v>
      </c>
      <c r="D51" s="77">
        <v>110353972</v>
      </c>
      <c r="E51" s="78">
        <v>0</v>
      </c>
      <c r="F51" s="78">
        <v>0</v>
      </c>
      <c r="G51" s="78">
        <v>0</v>
      </c>
      <c r="H51" s="78">
        <v>0</v>
      </c>
      <c r="I51" s="78">
        <v>2184388</v>
      </c>
      <c r="J51" s="78">
        <v>12000000</v>
      </c>
      <c r="K51" s="78">
        <v>146666626</v>
      </c>
      <c r="L51" s="79">
        <v>271204986</v>
      </c>
      <c r="M51" s="77">
        <v>34673347</v>
      </c>
      <c r="N51" s="78">
        <v>0</v>
      </c>
      <c r="O51" s="78">
        <v>0</v>
      </c>
      <c r="P51" s="78">
        <v>0</v>
      </c>
      <c r="Q51" s="78">
        <v>9032298</v>
      </c>
      <c r="R51" s="80"/>
      <c r="S51" s="78">
        <v>188332850</v>
      </c>
      <c r="T51" s="78">
        <v>20013060</v>
      </c>
      <c r="U51" s="81">
        <v>252051555</v>
      </c>
      <c r="V51" s="82">
        <v>35729150</v>
      </c>
    </row>
    <row r="52" spans="1:22" ht="13.5">
      <c r="A52" s="47" t="s">
        <v>565</v>
      </c>
      <c r="B52" s="75" t="s">
        <v>259</v>
      </c>
      <c r="C52" s="76" t="s">
        <v>260</v>
      </c>
      <c r="D52" s="77">
        <v>95059870</v>
      </c>
      <c r="E52" s="78">
        <v>0</v>
      </c>
      <c r="F52" s="78">
        <v>0</v>
      </c>
      <c r="G52" s="78">
        <v>0</v>
      </c>
      <c r="H52" s="78">
        <v>0</v>
      </c>
      <c r="I52" s="78">
        <v>150000</v>
      </c>
      <c r="J52" s="78">
        <v>7295309</v>
      </c>
      <c r="K52" s="78">
        <v>71497048</v>
      </c>
      <c r="L52" s="79">
        <v>174002227</v>
      </c>
      <c r="M52" s="77">
        <v>18999491</v>
      </c>
      <c r="N52" s="78">
        <v>0</v>
      </c>
      <c r="O52" s="78">
        <v>0</v>
      </c>
      <c r="P52" s="78">
        <v>0</v>
      </c>
      <c r="Q52" s="78">
        <v>2447807</v>
      </c>
      <c r="R52" s="80"/>
      <c r="S52" s="78">
        <v>124897000</v>
      </c>
      <c r="T52" s="78">
        <v>12477345</v>
      </c>
      <c r="U52" s="81">
        <v>158821643</v>
      </c>
      <c r="V52" s="82">
        <v>31489000</v>
      </c>
    </row>
    <row r="53" spans="1:22" ht="13.5">
      <c r="A53" s="47" t="s">
        <v>566</v>
      </c>
      <c r="B53" s="75" t="s">
        <v>508</v>
      </c>
      <c r="C53" s="76" t="s">
        <v>509</v>
      </c>
      <c r="D53" s="77">
        <v>194393765</v>
      </c>
      <c r="E53" s="78">
        <v>59125500</v>
      </c>
      <c r="F53" s="78">
        <v>88541681</v>
      </c>
      <c r="G53" s="78">
        <v>0</v>
      </c>
      <c r="H53" s="78">
        <v>0</v>
      </c>
      <c r="I53" s="78">
        <v>1700000</v>
      </c>
      <c r="J53" s="78">
        <v>7605044</v>
      </c>
      <c r="K53" s="78">
        <v>194873657</v>
      </c>
      <c r="L53" s="79">
        <v>546239647</v>
      </c>
      <c r="M53" s="77">
        <v>0</v>
      </c>
      <c r="N53" s="78">
        <v>5065948</v>
      </c>
      <c r="O53" s="78">
        <v>48602256</v>
      </c>
      <c r="P53" s="78">
        <v>643595</v>
      </c>
      <c r="Q53" s="78">
        <v>0</v>
      </c>
      <c r="R53" s="80"/>
      <c r="S53" s="78">
        <v>471948250</v>
      </c>
      <c r="T53" s="78">
        <v>19979580</v>
      </c>
      <c r="U53" s="81">
        <v>546239629</v>
      </c>
      <c r="V53" s="82">
        <v>295260750</v>
      </c>
    </row>
    <row r="54" spans="1:22" ht="12.75">
      <c r="A54" s="48"/>
      <c r="B54" s="83" t="s">
        <v>591</v>
      </c>
      <c r="C54" s="84"/>
      <c r="D54" s="85">
        <f aca="true" t="shared" si="7" ref="D54:V54">SUM(D49:D53)</f>
        <v>612717496</v>
      </c>
      <c r="E54" s="86">
        <f t="shared" si="7"/>
        <v>59125500</v>
      </c>
      <c r="F54" s="86">
        <f t="shared" si="7"/>
        <v>88541681</v>
      </c>
      <c r="G54" s="86">
        <f t="shared" si="7"/>
        <v>0</v>
      </c>
      <c r="H54" s="86">
        <f t="shared" si="7"/>
        <v>0</v>
      </c>
      <c r="I54" s="86">
        <f t="shared" si="7"/>
        <v>5890388</v>
      </c>
      <c r="J54" s="86">
        <f t="shared" si="7"/>
        <v>53706071</v>
      </c>
      <c r="K54" s="86">
        <f t="shared" si="7"/>
        <v>655374153</v>
      </c>
      <c r="L54" s="87">
        <f t="shared" si="7"/>
        <v>1475355289</v>
      </c>
      <c r="M54" s="85">
        <f t="shared" si="7"/>
        <v>103425966</v>
      </c>
      <c r="N54" s="86">
        <f t="shared" si="7"/>
        <v>5065948</v>
      </c>
      <c r="O54" s="86">
        <f t="shared" si="7"/>
        <v>48602256</v>
      </c>
      <c r="P54" s="86">
        <f t="shared" si="7"/>
        <v>643595</v>
      </c>
      <c r="Q54" s="86">
        <f t="shared" si="7"/>
        <v>15659001</v>
      </c>
      <c r="R54" s="86">
        <f t="shared" si="7"/>
        <v>0</v>
      </c>
      <c r="S54" s="86">
        <f t="shared" si="7"/>
        <v>1179640100</v>
      </c>
      <c r="T54" s="86">
        <f t="shared" si="7"/>
        <v>89484938</v>
      </c>
      <c r="U54" s="88">
        <f t="shared" si="7"/>
        <v>1442521804</v>
      </c>
      <c r="V54" s="89">
        <f t="shared" si="7"/>
        <v>457940900</v>
      </c>
    </row>
    <row r="55" spans="1:22" ht="13.5">
      <c r="A55" s="47" t="s">
        <v>565</v>
      </c>
      <c r="B55" s="75" t="s">
        <v>261</v>
      </c>
      <c r="C55" s="76" t="s">
        <v>262</v>
      </c>
      <c r="D55" s="77">
        <v>78838039</v>
      </c>
      <c r="E55" s="78">
        <v>0</v>
      </c>
      <c r="F55" s="78">
        <v>0</v>
      </c>
      <c r="G55" s="78">
        <v>0</v>
      </c>
      <c r="H55" s="78">
        <v>0</v>
      </c>
      <c r="I55" s="78">
        <v>710000</v>
      </c>
      <c r="J55" s="78">
        <v>1073520</v>
      </c>
      <c r="K55" s="78">
        <v>105822966</v>
      </c>
      <c r="L55" s="79">
        <v>186444525</v>
      </c>
      <c r="M55" s="77">
        <v>26635400</v>
      </c>
      <c r="N55" s="78">
        <v>0</v>
      </c>
      <c r="O55" s="78">
        <v>0</v>
      </c>
      <c r="P55" s="78">
        <v>0</v>
      </c>
      <c r="Q55" s="78">
        <v>702500</v>
      </c>
      <c r="R55" s="80"/>
      <c r="S55" s="78">
        <v>162716550</v>
      </c>
      <c r="T55" s="78">
        <v>3316400</v>
      </c>
      <c r="U55" s="81">
        <v>193370850</v>
      </c>
      <c r="V55" s="82">
        <v>37117450</v>
      </c>
    </row>
    <row r="56" spans="1:22" ht="13.5">
      <c r="A56" s="47" t="s">
        <v>565</v>
      </c>
      <c r="B56" s="75" t="s">
        <v>71</v>
      </c>
      <c r="C56" s="76" t="s">
        <v>72</v>
      </c>
      <c r="D56" s="77">
        <v>1020806700</v>
      </c>
      <c r="E56" s="78">
        <v>1028596400</v>
      </c>
      <c r="F56" s="78">
        <v>110419500</v>
      </c>
      <c r="G56" s="78">
        <v>0</v>
      </c>
      <c r="H56" s="78">
        <v>0</v>
      </c>
      <c r="I56" s="78">
        <v>79943200</v>
      </c>
      <c r="J56" s="78">
        <v>35000000</v>
      </c>
      <c r="K56" s="78">
        <v>1210507800</v>
      </c>
      <c r="L56" s="79">
        <v>3485273600</v>
      </c>
      <c r="M56" s="77">
        <v>540840000</v>
      </c>
      <c r="N56" s="78">
        <v>1666176600</v>
      </c>
      <c r="O56" s="78">
        <v>411574300</v>
      </c>
      <c r="P56" s="78">
        <v>111886000</v>
      </c>
      <c r="Q56" s="78">
        <v>117414400</v>
      </c>
      <c r="R56" s="80"/>
      <c r="S56" s="78">
        <v>424642800</v>
      </c>
      <c r="T56" s="78">
        <v>144439400</v>
      </c>
      <c r="U56" s="81">
        <v>3416973500</v>
      </c>
      <c r="V56" s="82">
        <v>183857200</v>
      </c>
    </row>
    <row r="57" spans="1:22" ht="13.5">
      <c r="A57" s="47" t="s">
        <v>565</v>
      </c>
      <c r="B57" s="75" t="s">
        <v>263</v>
      </c>
      <c r="C57" s="76" t="s">
        <v>264</v>
      </c>
      <c r="D57" s="77">
        <v>181176030</v>
      </c>
      <c r="E57" s="78">
        <v>62868280</v>
      </c>
      <c r="F57" s="78">
        <v>0</v>
      </c>
      <c r="G57" s="78">
        <v>0</v>
      </c>
      <c r="H57" s="78">
        <v>0</v>
      </c>
      <c r="I57" s="78">
        <v>372640</v>
      </c>
      <c r="J57" s="78">
        <v>45363610</v>
      </c>
      <c r="K57" s="78">
        <v>248268360</v>
      </c>
      <c r="L57" s="79">
        <v>538048920</v>
      </c>
      <c r="M57" s="77">
        <v>61215460</v>
      </c>
      <c r="N57" s="78">
        <v>77988160</v>
      </c>
      <c r="O57" s="78">
        <v>0</v>
      </c>
      <c r="P57" s="78">
        <v>0</v>
      </c>
      <c r="Q57" s="78">
        <v>13039590</v>
      </c>
      <c r="R57" s="80"/>
      <c r="S57" s="78">
        <v>267849680</v>
      </c>
      <c r="T57" s="78">
        <v>67019810</v>
      </c>
      <c r="U57" s="81">
        <v>487112700</v>
      </c>
      <c r="V57" s="82">
        <v>51060750</v>
      </c>
    </row>
    <row r="58" spans="1:22" ht="13.5">
      <c r="A58" s="47" t="s">
        <v>565</v>
      </c>
      <c r="B58" s="75" t="s">
        <v>265</v>
      </c>
      <c r="C58" s="76" t="s">
        <v>266</v>
      </c>
      <c r="D58" s="77">
        <v>66506620</v>
      </c>
      <c r="E58" s="78">
        <v>24420672</v>
      </c>
      <c r="F58" s="78">
        <v>0</v>
      </c>
      <c r="G58" s="78">
        <v>0</v>
      </c>
      <c r="H58" s="78">
        <v>0</v>
      </c>
      <c r="I58" s="78">
        <v>0</v>
      </c>
      <c r="J58" s="78">
        <v>8900000</v>
      </c>
      <c r="K58" s="78">
        <v>60225528</v>
      </c>
      <c r="L58" s="79">
        <v>160052820</v>
      </c>
      <c r="M58" s="77">
        <v>36037136</v>
      </c>
      <c r="N58" s="78">
        <v>32642495</v>
      </c>
      <c r="O58" s="78">
        <v>0</v>
      </c>
      <c r="P58" s="78">
        <v>0</v>
      </c>
      <c r="Q58" s="78">
        <v>2059837</v>
      </c>
      <c r="R58" s="80"/>
      <c r="S58" s="78">
        <v>90660000</v>
      </c>
      <c r="T58" s="78">
        <v>11574784</v>
      </c>
      <c r="U58" s="81">
        <v>172974252</v>
      </c>
      <c r="V58" s="82">
        <v>32939000</v>
      </c>
    </row>
    <row r="59" spans="1:22" ht="13.5">
      <c r="A59" s="47" t="s">
        <v>565</v>
      </c>
      <c r="B59" s="75" t="s">
        <v>267</v>
      </c>
      <c r="C59" s="76" t="s">
        <v>268</v>
      </c>
      <c r="D59" s="77">
        <v>65790355</v>
      </c>
      <c r="E59" s="78">
        <v>16000000</v>
      </c>
      <c r="F59" s="78">
        <v>0</v>
      </c>
      <c r="G59" s="78">
        <v>0</v>
      </c>
      <c r="H59" s="78">
        <v>0</v>
      </c>
      <c r="I59" s="78">
        <v>0</v>
      </c>
      <c r="J59" s="78">
        <v>2500000</v>
      </c>
      <c r="K59" s="78">
        <v>101165646</v>
      </c>
      <c r="L59" s="79">
        <v>185456001</v>
      </c>
      <c r="M59" s="77">
        <v>48283000</v>
      </c>
      <c r="N59" s="78">
        <v>21195000</v>
      </c>
      <c r="O59" s="78">
        <v>0</v>
      </c>
      <c r="P59" s="78">
        <v>0</v>
      </c>
      <c r="Q59" s="78">
        <v>800000</v>
      </c>
      <c r="R59" s="80"/>
      <c r="S59" s="78">
        <v>109463000</v>
      </c>
      <c r="T59" s="78">
        <v>6064000</v>
      </c>
      <c r="U59" s="81">
        <v>185805000</v>
      </c>
      <c r="V59" s="82">
        <v>0</v>
      </c>
    </row>
    <row r="60" spans="1:22" ht="13.5">
      <c r="A60" s="47" t="s">
        <v>566</v>
      </c>
      <c r="B60" s="75" t="s">
        <v>510</v>
      </c>
      <c r="C60" s="76" t="s">
        <v>511</v>
      </c>
      <c r="D60" s="77">
        <v>294857137</v>
      </c>
      <c r="E60" s="78">
        <v>0</v>
      </c>
      <c r="F60" s="78">
        <v>71810790</v>
      </c>
      <c r="G60" s="78">
        <v>0</v>
      </c>
      <c r="H60" s="78">
        <v>0</v>
      </c>
      <c r="I60" s="78">
        <v>3721615</v>
      </c>
      <c r="J60" s="78">
        <v>7816979</v>
      </c>
      <c r="K60" s="78">
        <v>415590851</v>
      </c>
      <c r="L60" s="79">
        <v>793797372</v>
      </c>
      <c r="M60" s="77">
        <v>0</v>
      </c>
      <c r="N60" s="78">
        <v>0</v>
      </c>
      <c r="O60" s="78">
        <v>69502408</v>
      </c>
      <c r="P60" s="78">
        <v>8444047</v>
      </c>
      <c r="Q60" s="78">
        <v>25172821</v>
      </c>
      <c r="R60" s="80"/>
      <c r="S60" s="78">
        <v>591779678</v>
      </c>
      <c r="T60" s="78">
        <v>37526957</v>
      </c>
      <c r="U60" s="81">
        <v>732425911</v>
      </c>
      <c r="V60" s="82">
        <v>246981322</v>
      </c>
    </row>
    <row r="61" spans="1:22" ht="12.75">
      <c r="A61" s="48"/>
      <c r="B61" s="83" t="s">
        <v>592</v>
      </c>
      <c r="C61" s="84"/>
      <c r="D61" s="85">
        <f aca="true" t="shared" si="8" ref="D61:V61">SUM(D55:D60)</f>
        <v>1707974881</v>
      </c>
      <c r="E61" s="86">
        <f t="shared" si="8"/>
        <v>1131885352</v>
      </c>
      <c r="F61" s="86">
        <f t="shared" si="8"/>
        <v>182230290</v>
      </c>
      <c r="G61" s="86">
        <f t="shared" si="8"/>
        <v>0</v>
      </c>
      <c r="H61" s="86">
        <f t="shared" si="8"/>
        <v>0</v>
      </c>
      <c r="I61" s="86">
        <f t="shared" si="8"/>
        <v>84747455</v>
      </c>
      <c r="J61" s="86">
        <f t="shared" si="8"/>
        <v>100654109</v>
      </c>
      <c r="K61" s="86">
        <f t="shared" si="8"/>
        <v>2141581151</v>
      </c>
      <c r="L61" s="87">
        <f t="shared" si="8"/>
        <v>5349073238</v>
      </c>
      <c r="M61" s="85">
        <f t="shared" si="8"/>
        <v>713010996</v>
      </c>
      <c r="N61" s="86">
        <f t="shared" si="8"/>
        <v>1798002255</v>
      </c>
      <c r="O61" s="86">
        <f t="shared" si="8"/>
        <v>481076708</v>
      </c>
      <c r="P61" s="86">
        <f t="shared" si="8"/>
        <v>120330047</v>
      </c>
      <c r="Q61" s="86">
        <f t="shared" si="8"/>
        <v>159189148</v>
      </c>
      <c r="R61" s="86">
        <f t="shared" si="8"/>
        <v>0</v>
      </c>
      <c r="S61" s="86">
        <f t="shared" si="8"/>
        <v>1647111708</v>
      </c>
      <c r="T61" s="86">
        <f t="shared" si="8"/>
        <v>269941351</v>
      </c>
      <c r="U61" s="88">
        <f t="shared" si="8"/>
        <v>5188662213</v>
      </c>
      <c r="V61" s="89">
        <f t="shared" si="8"/>
        <v>551955722</v>
      </c>
    </row>
    <row r="62" spans="1:22" ht="13.5">
      <c r="A62" s="47" t="s">
        <v>565</v>
      </c>
      <c r="B62" s="75" t="s">
        <v>269</v>
      </c>
      <c r="C62" s="76" t="s">
        <v>270</v>
      </c>
      <c r="D62" s="77">
        <v>124124253</v>
      </c>
      <c r="E62" s="78">
        <v>29200773</v>
      </c>
      <c r="F62" s="78">
        <v>0</v>
      </c>
      <c r="G62" s="78">
        <v>0</v>
      </c>
      <c r="H62" s="78">
        <v>0</v>
      </c>
      <c r="I62" s="78">
        <v>650000</v>
      </c>
      <c r="J62" s="78">
        <v>32708230</v>
      </c>
      <c r="K62" s="78">
        <v>122333080</v>
      </c>
      <c r="L62" s="79">
        <v>309016336</v>
      </c>
      <c r="M62" s="77">
        <v>52479263</v>
      </c>
      <c r="N62" s="78">
        <v>33865005</v>
      </c>
      <c r="O62" s="78">
        <v>0</v>
      </c>
      <c r="P62" s="78">
        <v>0</v>
      </c>
      <c r="Q62" s="78">
        <v>9937592</v>
      </c>
      <c r="R62" s="80"/>
      <c r="S62" s="78">
        <v>191345500</v>
      </c>
      <c r="T62" s="78">
        <v>24435121</v>
      </c>
      <c r="U62" s="81">
        <v>312062481</v>
      </c>
      <c r="V62" s="82">
        <v>34207500</v>
      </c>
    </row>
    <row r="63" spans="1:22" ht="13.5">
      <c r="A63" s="47" t="s">
        <v>565</v>
      </c>
      <c r="B63" s="75" t="s">
        <v>271</v>
      </c>
      <c r="C63" s="76" t="s">
        <v>272</v>
      </c>
      <c r="D63" s="77">
        <v>500350260</v>
      </c>
      <c r="E63" s="78">
        <v>783831276</v>
      </c>
      <c r="F63" s="78">
        <v>0</v>
      </c>
      <c r="G63" s="78">
        <v>0</v>
      </c>
      <c r="H63" s="78">
        <v>0</v>
      </c>
      <c r="I63" s="78">
        <v>30152400</v>
      </c>
      <c r="J63" s="78">
        <v>162631920</v>
      </c>
      <c r="K63" s="78">
        <v>413983368</v>
      </c>
      <c r="L63" s="79">
        <v>1890949224</v>
      </c>
      <c r="M63" s="77">
        <v>527978184</v>
      </c>
      <c r="N63" s="78">
        <v>919531920</v>
      </c>
      <c r="O63" s="78">
        <v>0</v>
      </c>
      <c r="P63" s="78">
        <v>0</v>
      </c>
      <c r="Q63" s="78">
        <v>65363208</v>
      </c>
      <c r="R63" s="80"/>
      <c r="S63" s="78">
        <v>220387836</v>
      </c>
      <c r="T63" s="78">
        <v>142533816</v>
      </c>
      <c r="U63" s="81">
        <v>1875794964</v>
      </c>
      <c r="V63" s="82">
        <v>83949744</v>
      </c>
    </row>
    <row r="64" spans="1:22" ht="13.5">
      <c r="A64" s="47" t="s">
        <v>565</v>
      </c>
      <c r="B64" s="75" t="s">
        <v>273</v>
      </c>
      <c r="C64" s="76" t="s">
        <v>274</v>
      </c>
      <c r="D64" s="77">
        <v>82448965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2500000</v>
      </c>
      <c r="K64" s="78">
        <v>112882541</v>
      </c>
      <c r="L64" s="79">
        <v>197831506</v>
      </c>
      <c r="M64" s="77">
        <v>18988936</v>
      </c>
      <c r="N64" s="78">
        <v>0</v>
      </c>
      <c r="O64" s="78">
        <v>0</v>
      </c>
      <c r="P64" s="78">
        <v>0</v>
      </c>
      <c r="Q64" s="78">
        <v>100000</v>
      </c>
      <c r="R64" s="80"/>
      <c r="S64" s="78">
        <v>165845000</v>
      </c>
      <c r="T64" s="78">
        <v>12964000</v>
      </c>
      <c r="U64" s="81">
        <v>197897936</v>
      </c>
      <c r="V64" s="82">
        <v>29630000</v>
      </c>
    </row>
    <row r="65" spans="1:22" ht="13.5">
      <c r="A65" s="47" t="s">
        <v>565</v>
      </c>
      <c r="B65" s="75" t="s">
        <v>275</v>
      </c>
      <c r="C65" s="76" t="s">
        <v>276</v>
      </c>
      <c r="D65" s="77">
        <v>55828162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2500000</v>
      </c>
      <c r="K65" s="78">
        <v>71666250</v>
      </c>
      <c r="L65" s="79">
        <v>129994412</v>
      </c>
      <c r="M65" s="77">
        <v>23693570</v>
      </c>
      <c r="N65" s="78">
        <v>0</v>
      </c>
      <c r="O65" s="78">
        <v>0</v>
      </c>
      <c r="P65" s="78">
        <v>0</v>
      </c>
      <c r="Q65" s="78">
        <v>136000</v>
      </c>
      <c r="R65" s="80"/>
      <c r="S65" s="78">
        <v>102202000</v>
      </c>
      <c r="T65" s="78">
        <v>3908794</v>
      </c>
      <c r="U65" s="81">
        <v>129940364</v>
      </c>
      <c r="V65" s="82">
        <v>22455000</v>
      </c>
    </row>
    <row r="66" spans="1:22" ht="13.5">
      <c r="A66" s="47" t="s">
        <v>566</v>
      </c>
      <c r="B66" s="75" t="s">
        <v>512</v>
      </c>
      <c r="C66" s="76" t="s">
        <v>513</v>
      </c>
      <c r="D66" s="77">
        <v>284801832</v>
      </c>
      <c r="E66" s="78">
        <v>0</v>
      </c>
      <c r="F66" s="78">
        <v>216200004</v>
      </c>
      <c r="G66" s="78">
        <v>0</v>
      </c>
      <c r="H66" s="78">
        <v>0</v>
      </c>
      <c r="I66" s="78">
        <v>12690708</v>
      </c>
      <c r="J66" s="78">
        <v>18300636</v>
      </c>
      <c r="K66" s="78">
        <v>412564068</v>
      </c>
      <c r="L66" s="79">
        <v>944557248</v>
      </c>
      <c r="M66" s="77">
        <v>0</v>
      </c>
      <c r="N66" s="78">
        <v>0</v>
      </c>
      <c r="O66" s="78">
        <v>167768208</v>
      </c>
      <c r="P66" s="78">
        <v>45933540</v>
      </c>
      <c r="Q66" s="78">
        <v>0</v>
      </c>
      <c r="R66" s="80"/>
      <c r="S66" s="78">
        <v>648676128</v>
      </c>
      <c r="T66" s="78">
        <v>81427284</v>
      </c>
      <c r="U66" s="81">
        <v>943805160</v>
      </c>
      <c r="V66" s="82">
        <v>225227568</v>
      </c>
    </row>
    <row r="67" spans="1:22" ht="12.75">
      <c r="A67" s="48"/>
      <c r="B67" s="83" t="s">
        <v>593</v>
      </c>
      <c r="C67" s="84"/>
      <c r="D67" s="85">
        <f aca="true" t="shared" si="9" ref="D67:V67">SUM(D62:D66)</f>
        <v>1047553472</v>
      </c>
      <c r="E67" s="86">
        <f t="shared" si="9"/>
        <v>813032049</v>
      </c>
      <c r="F67" s="86">
        <f t="shared" si="9"/>
        <v>216200004</v>
      </c>
      <c r="G67" s="86">
        <f t="shared" si="9"/>
        <v>0</v>
      </c>
      <c r="H67" s="86">
        <f t="shared" si="9"/>
        <v>0</v>
      </c>
      <c r="I67" s="86">
        <f t="shared" si="9"/>
        <v>43493108</v>
      </c>
      <c r="J67" s="86">
        <f t="shared" si="9"/>
        <v>218640786</v>
      </c>
      <c r="K67" s="86">
        <f t="shared" si="9"/>
        <v>1133429307</v>
      </c>
      <c r="L67" s="87">
        <f t="shared" si="9"/>
        <v>3472348726</v>
      </c>
      <c r="M67" s="85">
        <f t="shared" si="9"/>
        <v>623139953</v>
      </c>
      <c r="N67" s="86">
        <f t="shared" si="9"/>
        <v>953396925</v>
      </c>
      <c r="O67" s="86">
        <f t="shared" si="9"/>
        <v>167768208</v>
      </c>
      <c r="P67" s="86">
        <f t="shared" si="9"/>
        <v>45933540</v>
      </c>
      <c r="Q67" s="86">
        <f t="shared" si="9"/>
        <v>75536800</v>
      </c>
      <c r="R67" s="86">
        <f t="shared" si="9"/>
        <v>0</v>
      </c>
      <c r="S67" s="86">
        <f t="shared" si="9"/>
        <v>1328456464</v>
      </c>
      <c r="T67" s="86">
        <f t="shared" si="9"/>
        <v>265269015</v>
      </c>
      <c r="U67" s="88">
        <f t="shared" si="9"/>
        <v>3459500905</v>
      </c>
      <c r="V67" s="89">
        <f t="shared" si="9"/>
        <v>395469812</v>
      </c>
    </row>
    <row r="68" spans="1:22" ht="13.5">
      <c r="A68" s="47" t="s">
        <v>565</v>
      </c>
      <c r="B68" s="75" t="s">
        <v>277</v>
      </c>
      <c r="C68" s="76" t="s">
        <v>278</v>
      </c>
      <c r="D68" s="77">
        <v>149209755</v>
      </c>
      <c r="E68" s="78">
        <v>115000000</v>
      </c>
      <c r="F68" s="78">
        <v>0</v>
      </c>
      <c r="G68" s="78">
        <v>0</v>
      </c>
      <c r="H68" s="78">
        <v>0</v>
      </c>
      <c r="I68" s="78">
        <v>0</v>
      </c>
      <c r="J68" s="78">
        <v>9000000</v>
      </c>
      <c r="K68" s="78">
        <v>146863718</v>
      </c>
      <c r="L68" s="79">
        <v>420073473</v>
      </c>
      <c r="M68" s="77">
        <v>124374524</v>
      </c>
      <c r="N68" s="78">
        <v>159942022</v>
      </c>
      <c r="O68" s="78">
        <v>0</v>
      </c>
      <c r="P68" s="78">
        <v>0</v>
      </c>
      <c r="Q68" s="78">
        <v>22922621</v>
      </c>
      <c r="R68" s="80"/>
      <c r="S68" s="78">
        <v>73740000</v>
      </c>
      <c r="T68" s="78">
        <v>25734745</v>
      </c>
      <c r="U68" s="81">
        <v>406713912</v>
      </c>
      <c r="V68" s="82">
        <v>18016000</v>
      </c>
    </row>
    <row r="69" spans="1:22" ht="13.5">
      <c r="A69" s="47" t="s">
        <v>565</v>
      </c>
      <c r="B69" s="75" t="s">
        <v>279</v>
      </c>
      <c r="C69" s="76" t="s">
        <v>280</v>
      </c>
      <c r="D69" s="77">
        <v>95649679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2090000</v>
      </c>
      <c r="K69" s="78">
        <v>76343120</v>
      </c>
      <c r="L69" s="79">
        <v>174082799</v>
      </c>
      <c r="M69" s="77">
        <v>23573023</v>
      </c>
      <c r="N69" s="78">
        <v>0</v>
      </c>
      <c r="O69" s="78">
        <v>0</v>
      </c>
      <c r="P69" s="78">
        <v>0</v>
      </c>
      <c r="Q69" s="78">
        <v>3299864</v>
      </c>
      <c r="R69" s="80"/>
      <c r="S69" s="78">
        <v>122063000</v>
      </c>
      <c r="T69" s="78">
        <v>19122451</v>
      </c>
      <c r="U69" s="81">
        <v>168058338</v>
      </c>
      <c r="V69" s="82">
        <v>26759000</v>
      </c>
    </row>
    <row r="70" spans="1:22" ht="13.5">
      <c r="A70" s="47" t="s">
        <v>565</v>
      </c>
      <c r="B70" s="75" t="s">
        <v>281</v>
      </c>
      <c r="C70" s="76" t="s">
        <v>282</v>
      </c>
      <c r="D70" s="77">
        <v>127150547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2618000</v>
      </c>
      <c r="K70" s="78">
        <v>183601976</v>
      </c>
      <c r="L70" s="79">
        <v>313370523</v>
      </c>
      <c r="M70" s="77">
        <v>9236767</v>
      </c>
      <c r="N70" s="78">
        <v>0</v>
      </c>
      <c r="O70" s="78">
        <v>0</v>
      </c>
      <c r="P70" s="78">
        <v>0</v>
      </c>
      <c r="Q70" s="78">
        <v>2753127</v>
      </c>
      <c r="R70" s="80"/>
      <c r="S70" s="78">
        <v>209938000</v>
      </c>
      <c r="T70" s="78">
        <v>15700863</v>
      </c>
      <c r="U70" s="81">
        <v>237628757</v>
      </c>
      <c r="V70" s="82">
        <v>43097000</v>
      </c>
    </row>
    <row r="71" spans="1:22" ht="13.5">
      <c r="A71" s="47" t="s">
        <v>565</v>
      </c>
      <c r="B71" s="75" t="s">
        <v>283</v>
      </c>
      <c r="C71" s="76" t="s">
        <v>284</v>
      </c>
      <c r="D71" s="77">
        <v>82120559</v>
      </c>
      <c r="E71" s="78">
        <v>0</v>
      </c>
      <c r="F71" s="78">
        <v>0</v>
      </c>
      <c r="G71" s="78">
        <v>0</v>
      </c>
      <c r="H71" s="78">
        <v>0</v>
      </c>
      <c r="I71" s="78">
        <v>291489</v>
      </c>
      <c r="J71" s="78">
        <v>11059933</v>
      </c>
      <c r="K71" s="78">
        <v>109804056</v>
      </c>
      <c r="L71" s="79">
        <v>203276037</v>
      </c>
      <c r="M71" s="77">
        <v>34425403</v>
      </c>
      <c r="N71" s="78">
        <v>0</v>
      </c>
      <c r="O71" s="78">
        <v>0</v>
      </c>
      <c r="P71" s="78">
        <v>0</v>
      </c>
      <c r="Q71" s="78">
        <v>3608330</v>
      </c>
      <c r="R71" s="80"/>
      <c r="S71" s="78">
        <v>143638000</v>
      </c>
      <c r="T71" s="78">
        <v>22310422</v>
      </c>
      <c r="U71" s="81">
        <v>203982155</v>
      </c>
      <c r="V71" s="82">
        <v>26989000</v>
      </c>
    </row>
    <row r="72" spans="1:22" ht="13.5">
      <c r="A72" s="47" t="s">
        <v>566</v>
      </c>
      <c r="B72" s="75" t="s">
        <v>542</v>
      </c>
      <c r="C72" s="76" t="s">
        <v>543</v>
      </c>
      <c r="D72" s="77">
        <v>230764286</v>
      </c>
      <c r="E72" s="78">
        <v>0</v>
      </c>
      <c r="F72" s="78">
        <v>18632323</v>
      </c>
      <c r="G72" s="78">
        <v>0</v>
      </c>
      <c r="H72" s="78">
        <v>0</v>
      </c>
      <c r="I72" s="78">
        <v>4384590</v>
      </c>
      <c r="J72" s="78">
        <v>26555855</v>
      </c>
      <c r="K72" s="78">
        <v>274206108</v>
      </c>
      <c r="L72" s="79">
        <v>554543162</v>
      </c>
      <c r="M72" s="77">
        <v>0</v>
      </c>
      <c r="N72" s="78">
        <v>0</v>
      </c>
      <c r="O72" s="78">
        <v>50540225</v>
      </c>
      <c r="P72" s="78">
        <v>20510037</v>
      </c>
      <c r="Q72" s="78">
        <v>0</v>
      </c>
      <c r="R72" s="80"/>
      <c r="S72" s="78">
        <v>387266200</v>
      </c>
      <c r="T72" s="78">
        <v>19026717</v>
      </c>
      <c r="U72" s="81">
        <v>477343179</v>
      </c>
      <c r="V72" s="82">
        <v>263487800</v>
      </c>
    </row>
    <row r="73" spans="1:22" ht="12.75">
      <c r="A73" s="48"/>
      <c r="B73" s="83" t="s">
        <v>594</v>
      </c>
      <c r="C73" s="84"/>
      <c r="D73" s="85">
        <f aca="true" t="shared" si="10" ref="D73:V73">SUM(D68:D72)</f>
        <v>684894826</v>
      </c>
      <c r="E73" s="86">
        <f t="shared" si="10"/>
        <v>115000000</v>
      </c>
      <c r="F73" s="86">
        <f t="shared" si="10"/>
        <v>18632323</v>
      </c>
      <c r="G73" s="86">
        <f t="shared" si="10"/>
        <v>0</v>
      </c>
      <c r="H73" s="86">
        <f t="shared" si="10"/>
        <v>0</v>
      </c>
      <c r="I73" s="86">
        <f t="shared" si="10"/>
        <v>4676079</v>
      </c>
      <c r="J73" s="86">
        <f t="shared" si="10"/>
        <v>51323788</v>
      </c>
      <c r="K73" s="86">
        <f t="shared" si="10"/>
        <v>790818978</v>
      </c>
      <c r="L73" s="87">
        <f t="shared" si="10"/>
        <v>1665345994</v>
      </c>
      <c r="M73" s="85">
        <f t="shared" si="10"/>
        <v>191609717</v>
      </c>
      <c r="N73" s="86">
        <f t="shared" si="10"/>
        <v>159942022</v>
      </c>
      <c r="O73" s="86">
        <f t="shared" si="10"/>
        <v>50540225</v>
      </c>
      <c r="P73" s="86">
        <f t="shared" si="10"/>
        <v>20510037</v>
      </c>
      <c r="Q73" s="86">
        <f t="shared" si="10"/>
        <v>32583942</v>
      </c>
      <c r="R73" s="86">
        <f t="shared" si="10"/>
        <v>0</v>
      </c>
      <c r="S73" s="86">
        <f t="shared" si="10"/>
        <v>936645200</v>
      </c>
      <c r="T73" s="86">
        <f t="shared" si="10"/>
        <v>101895198</v>
      </c>
      <c r="U73" s="88">
        <f t="shared" si="10"/>
        <v>1493726341</v>
      </c>
      <c r="V73" s="89">
        <f t="shared" si="10"/>
        <v>378348800</v>
      </c>
    </row>
    <row r="74" spans="1:22" ht="12.75">
      <c r="A74" s="49"/>
      <c r="B74" s="90" t="s">
        <v>595</v>
      </c>
      <c r="C74" s="91"/>
      <c r="D74" s="92">
        <f aca="true" t="shared" si="11" ref="D74:V74">SUM(D9,D11:D15,D17:D24,D26:D29,D31:D35,D37:D40,D42:D47,D49:D53,D55:D60,D62:D66,D68:D72)</f>
        <v>21706227633</v>
      </c>
      <c r="E74" s="93">
        <f t="shared" si="11"/>
        <v>16117359210</v>
      </c>
      <c r="F74" s="93">
        <f t="shared" si="11"/>
        <v>5073912739</v>
      </c>
      <c r="G74" s="93">
        <f t="shared" si="11"/>
        <v>0</v>
      </c>
      <c r="H74" s="93">
        <f t="shared" si="11"/>
        <v>0</v>
      </c>
      <c r="I74" s="93">
        <f t="shared" si="11"/>
        <v>1107678344</v>
      </c>
      <c r="J74" s="93">
        <f t="shared" si="11"/>
        <v>4156732893</v>
      </c>
      <c r="K74" s="93">
        <f t="shared" si="11"/>
        <v>24014419488</v>
      </c>
      <c r="L74" s="94">
        <f t="shared" si="11"/>
        <v>72176330307</v>
      </c>
      <c r="M74" s="92">
        <f t="shared" si="11"/>
        <v>14453309164</v>
      </c>
      <c r="N74" s="93">
        <f t="shared" si="11"/>
        <v>21529408534</v>
      </c>
      <c r="O74" s="93">
        <f t="shared" si="11"/>
        <v>8518774391</v>
      </c>
      <c r="P74" s="93">
        <f t="shared" si="11"/>
        <v>1997981836</v>
      </c>
      <c r="Q74" s="93">
        <f t="shared" si="11"/>
        <v>1563827316</v>
      </c>
      <c r="R74" s="93">
        <f t="shared" si="11"/>
        <v>0</v>
      </c>
      <c r="S74" s="93">
        <f t="shared" si="11"/>
        <v>16250986355</v>
      </c>
      <c r="T74" s="93">
        <f t="shared" si="11"/>
        <v>7808196888</v>
      </c>
      <c r="U74" s="95">
        <f t="shared" si="11"/>
        <v>72122484484</v>
      </c>
      <c r="V74" s="89">
        <f t="shared" si="11"/>
        <v>8209592984</v>
      </c>
    </row>
    <row r="75" spans="1:22" ht="13.5">
      <c r="A75" s="50"/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3.5">
      <c r="A76" s="51"/>
      <c r="B76" s="128" t="s">
        <v>42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76:T76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1</v>
      </c>
      <c r="E4" s="119"/>
      <c r="F4" s="119"/>
      <c r="G4" s="119"/>
      <c r="H4" s="119"/>
      <c r="I4" s="119"/>
      <c r="J4" s="119"/>
      <c r="K4" s="119"/>
      <c r="L4" s="120"/>
      <c r="M4" s="123" t="s">
        <v>2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/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596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565</v>
      </c>
      <c r="B9" s="75" t="s">
        <v>285</v>
      </c>
      <c r="C9" s="76" t="s">
        <v>286</v>
      </c>
      <c r="D9" s="77">
        <v>198700579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34300000</v>
      </c>
      <c r="K9" s="78">
        <v>225118159</v>
      </c>
      <c r="L9" s="79">
        <v>458118738</v>
      </c>
      <c r="M9" s="77">
        <v>77547964</v>
      </c>
      <c r="N9" s="78">
        <v>0</v>
      </c>
      <c r="O9" s="78">
        <v>0</v>
      </c>
      <c r="P9" s="78">
        <v>0</v>
      </c>
      <c r="Q9" s="78">
        <v>5920890</v>
      </c>
      <c r="R9" s="80"/>
      <c r="S9" s="78">
        <v>387001000</v>
      </c>
      <c r="T9" s="78">
        <v>69000888</v>
      </c>
      <c r="U9" s="81">
        <v>539470742</v>
      </c>
      <c r="V9" s="82">
        <v>60286000</v>
      </c>
    </row>
    <row r="10" spans="1:22" ht="13.5">
      <c r="A10" s="47" t="s">
        <v>565</v>
      </c>
      <c r="B10" s="75" t="s">
        <v>287</v>
      </c>
      <c r="C10" s="76" t="s">
        <v>288</v>
      </c>
      <c r="D10" s="77">
        <v>144551245</v>
      </c>
      <c r="E10" s="78">
        <v>19389506</v>
      </c>
      <c r="F10" s="78">
        <v>0</v>
      </c>
      <c r="G10" s="78">
        <v>0</v>
      </c>
      <c r="H10" s="78">
        <v>0</v>
      </c>
      <c r="I10" s="78">
        <v>0</v>
      </c>
      <c r="J10" s="78">
        <v>2150991</v>
      </c>
      <c r="K10" s="78">
        <v>194260849</v>
      </c>
      <c r="L10" s="79">
        <v>360352591</v>
      </c>
      <c r="M10" s="77">
        <v>18538486</v>
      </c>
      <c r="N10" s="78">
        <v>15163464</v>
      </c>
      <c r="O10" s="78">
        <v>0</v>
      </c>
      <c r="P10" s="78">
        <v>0</v>
      </c>
      <c r="Q10" s="78">
        <v>6972296</v>
      </c>
      <c r="R10" s="80"/>
      <c r="S10" s="78">
        <v>305403000</v>
      </c>
      <c r="T10" s="78">
        <v>69718342</v>
      </c>
      <c r="U10" s="81">
        <v>415795588</v>
      </c>
      <c r="V10" s="82">
        <v>64229000</v>
      </c>
    </row>
    <row r="11" spans="1:22" ht="13.5">
      <c r="A11" s="47" t="s">
        <v>565</v>
      </c>
      <c r="B11" s="75" t="s">
        <v>289</v>
      </c>
      <c r="C11" s="76" t="s">
        <v>290</v>
      </c>
      <c r="D11" s="77">
        <v>374599102</v>
      </c>
      <c r="E11" s="78">
        <v>406187500</v>
      </c>
      <c r="F11" s="78">
        <v>0</v>
      </c>
      <c r="G11" s="78">
        <v>0</v>
      </c>
      <c r="H11" s="78">
        <v>0</v>
      </c>
      <c r="I11" s="78">
        <v>15728808</v>
      </c>
      <c r="J11" s="78">
        <v>70035699</v>
      </c>
      <c r="K11" s="78">
        <v>420803932</v>
      </c>
      <c r="L11" s="79">
        <v>1287355041</v>
      </c>
      <c r="M11" s="77">
        <v>132500000</v>
      </c>
      <c r="N11" s="78">
        <v>571201000</v>
      </c>
      <c r="O11" s="78">
        <v>0</v>
      </c>
      <c r="P11" s="78">
        <v>0</v>
      </c>
      <c r="Q11" s="78">
        <v>35416132</v>
      </c>
      <c r="R11" s="80"/>
      <c r="S11" s="78">
        <v>443963950</v>
      </c>
      <c r="T11" s="78">
        <v>133626100</v>
      </c>
      <c r="U11" s="81">
        <v>1316707182</v>
      </c>
      <c r="V11" s="82">
        <v>88938050</v>
      </c>
    </row>
    <row r="12" spans="1:22" ht="13.5">
      <c r="A12" s="47" t="s">
        <v>565</v>
      </c>
      <c r="B12" s="75" t="s">
        <v>291</v>
      </c>
      <c r="C12" s="76" t="s">
        <v>292</v>
      </c>
      <c r="D12" s="77">
        <v>187949735</v>
      </c>
      <c r="E12" s="78">
        <v>109172352</v>
      </c>
      <c r="F12" s="78">
        <v>0</v>
      </c>
      <c r="G12" s="78">
        <v>0</v>
      </c>
      <c r="H12" s="78">
        <v>0</v>
      </c>
      <c r="I12" s="78">
        <v>2753090</v>
      </c>
      <c r="J12" s="78">
        <v>40338483</v>
      </c>
      <c r="K12" s="78">
        <v>241038875</v>
      </c>
      <c r="L12" s="79">
        <v>581252535</v>
      </c>
      <c r="M12" s="77">
        <v>139526000</v>
      </c>
      <c r="N12" s="78">
        <v>151124571</v>
      </c>
      <c r="O12" s="78">
        <v>0</v>
      </c>
      <c r="P12" s="78">
        <v>0</v>
      </c>
      <c r="Q12" s="78">
        <v>20070880</v>
      </c>
      <c r="R12" s="80"/>
      <c r="S12" s="78">
        <v>173540550</v>
      </c>
      <c r="T12" s="78">
        <v>99700758</v>
      </c>
      <c r="U12" s="81">
        <v>583962759</v>
      </c>
      <c r="V12" s="82">
        <v>35239450</v>
      </c>
    </row>
    <row r="13" spans="1:22" ht="13.5">
      <c r="A13" s="47" t="s">
        <v>565</v>
      </c>
      <c r="B13" s="75" t="s">
        <v>293</v>
      </c>
      <c r="C13" s="76" t="s">
        <v>294</v>
      </c>
      <c r="D13" s="77">
        <v>95727838</v>
      </c>
      <c r="E13" s="78">
        <v>1500000</v>
      </c>
      <c r="F13" s="78">
        <v>0</v>
      </c>
      <c r="G13" s="78">
        <v>0</v>
      </c>
      <c r="H13" s="78">
        <v>0</v>
      </c>
      <c r="I13" s="78">
        <v>800000</v>
      </c>
      <c r="J13" s="78">
        <v>14000000</v>
      </c>
      <c r="K13" s="78">
        <v>116686882</v>
      </c>
      <c r="L13" s="79">
        <v>228714720</v>
      </c>
      <c r="M13" s="77">
        <v>98229297</v>
      </c>
      <c r="N13" s="78">
        <v>0</v>
      </c>
      <c r="O13" s="78">
        <v>0</v>
      </c>
      <c r="P13" s="78">
        <v>0</v>
      </c>
      <c r="Q13" s="78">
        <v>3916306</v>
      </c>
      <c r="R13" s="80"/>
      <c r="S13" s="78">
        <v>136484000</v>
      </c>
      <c r="T13" s="78">
        <v>41928470</v>
      </c>
      <c r="U13" s="81">
        <v>280558073</v>
      </c>
      <c r="V13" s="82">
        <v>26655000</v>
      </c>
    </row>
    <row r="14" spans="1:22" ht="13.5">
      <c r="A14" s="47" t="s">
        <v>566</v>
      </c>
      <c r="B14" s="75" t="s">
        <v>522</v>
      </c>
      <c r="C14" s="76" t="s">
        <v>523</v>
      </c>
      <c r="D14" s="77">
        <v>412087380</v>
      </c>
      <c r="E14" s="78">
        <v>0</v>
      </c>
      <c r="F14" s="78">
        <v>239641836</v>
      </c>
      <c r="G14" s="78">
        <v>0</v>
      </c>
      <c r="H14" s="78">
        <v>0</v>
      </c>
      <c r="I14" s="78">
        <v>490500</v>
      </c>
      <c r="J14" s="78">
        <v>65173668</v>
      </c>
      <c r="K14" s="78">
        <v>563574900</v>
      </c>
      <c r="L14" s="79">
        <v>1280968284</v>
      </c>
      <c r="M14" s="77">
        <v>0</v>
      </c>
      <c r="N14" s="78">
        <v>0</v>
      </c>
      <c r="O14" s="78">
        <v>165893916</v>
      </c>
      <c r="P14" s="78">
        <v>32605200</v>
      </c>
      <c r="Q14" s="78">
        <v>0</v>
      </c>
      <c r="R14" s="80"/>
      <c r="S14" s="78">
        <v>1135221124</v>
      </c>
      <c r="T14" s="78">
        <v>59129904</v>
      </c>
      <c r="U14" s="81">
        <v>1392850144</v>
      </c>
      <c r="V14" s="82">
        <v>528638004</v>
      </c>
    </row>
    <row r="15" spans="1:22" ht="12.75">
      <c r="A15" s="48"/>
      <c r="B15" s="83" t="s">
        <v>597</v>
      </c>
      <c r="C15" s="84"/>
      <c r="D15" s="85">
        <f aca="true" t="shared" si="0" ref="D15:V15">SUM(D9:D14)</f>
        <v>1413615879</v>
      </c>
      <c r="E15" s="86">
        <f t="shared" si="0"/>
        <v>536249358</v>
      </c>
      <c r="F15" s="86">
        <f t="shared" si="0"/>
        <v>239641836</v>
      </c>
      <c r="G15" s="86">
        <f t="shared" si="0"/>
        <v>0</v>
      </c>
      <c r="H15" s="86">
        <f t="shared" si="0"/>
        <v>0</v>
      </c>
      <c r="I15" s="86">
        <f t="shared" si="0"/>
        <v>19772398</v>
      </c>
      <c r="J15" s="86">
        <f t="shared" si="0"/>
        <v>225998841</v>
      </c>
      <c r="K15" s="86">
        <f t="shared" si="0"/>
        <v>1761483597</v>
      </c>
      <c r="L15" s="87">
        <f t="shared" si="0"/>
        <v>4196761909</v>
      </c>
      <c r="M15" s="85">
        <f t="shared" si="0"/>
        <v>466341747</v>
      </c>
      <c r="N15" s="86">
        <f t="shared" si="0"/>
        <v>737489035</v>
      </c>
      <c r="O15" s="86">
        <f t="shared" si="0"/>
        <v>165893916</v>
      </c>
      <c r="P15" s="86">
        <f t="shared" si="0"/>
        <v>32605200</v>
      </c>
      <c r="Q15" s="86">
        <f t="shared" si="0"/>
        <v>72296504</v>
      </c>
      <c r="R15" s="86">
        <f t="shared" si="0"/>
        <v>0</v>
      </c>
      <c r="S15" s="86">
        <f t="shared" si="0"/>
        <v>2581613624</v>
      </c>
      <c r="T15" s="86">
        <f t="shared" si="0"/>
        <v>473104462</v>
      </c>
      <c r="U15" s="88">
        <f t="shared" si="0"/>
        <v>4529344488</v>
      </c>
      <c r="V15" s="89">
        <f t="shared" si="0"/>
        <v>803985504</v>
      </c>
    </row>
    <row r="16" spans="1:22" ht="13.5">
      <c r="A16" s="47" t="s">
        <v>565</v>
      </c>
      <c r="B16" s="75" t="s">
        <v>295</v>
      </c>
      <c r="C16" s="76" t="s">
        <v>296</v>
      </c>
      <c r="D16" s="77">
        <v>165739602</v>
      </c>
      <c r="E16" s="78">
        <v>110803438</v>
      </c>
      <c r="F16" s="78">
        <v>0</v>
      </c>
      <c r="G16" s="78">
        <v>0</v>
      </c>
      <c r="H16" s="78">
        <v>0</v>
      </c>
      <c r="I16" s="78">
        <v>1675908</v>
      </c>
      <c r="J16" s="78">
        <v>7854000</v>
      </c>
      <c r="K16" s="78">
        <v>94801216</v>
      </c>
      <c r="L16" s="79">
        <v>380874164</v>
      </c>
      <c r="M16" s="77">
        <v>21412740</v>
      </c>
      <c r="N16" s="78">
        <v>164616414</v>
      </c>
      <c r="O16" s="78">
        <v>0</v>
      </c>
      <c r="P16" s="78">
        <v>0</v>
      </c>
      <c r="Q16" s="78">
        <v>13803640</v>
      </c>
      <c r="R16" s="80"/>
      <c r="S16" s="78">
        <v>162512000</v>
      </c>
      <c r="T16" s="78">
        <v>22235642</v>
      </c>
      <c r="U16" s="81">
        <v>384580436</v>
      </c>
      <c r="V16" s="82">
        <v>33843000</v>
      </c>
    </row>
    <row r="17" spans="1:22" ht="13.5">
      <c r="A17" s="47" t="s">
        <v>565</v>
      </c>
      <c r="B17" s="75" t="s">
        <v>297</v>
      </c>
      <c r="C17" s="76" t="s">
        <v>298</v>
      </c>
      <c r="D17" s="77">
        <v>343852956</v>
      </c>
      <c r="E17" s="78">
        <v>0</v>
      </c>
      <c r="F17" s="78">
        <v>0</v>
      </c>
      <c r="G17" s="78">
        <v>0</v>
      </c>
      <c r="H17" s="78">
        <v>0</v>
      </c>
      <c r="I17" s="78">
        <v>50000</v>
      </c>
      <c r="J17" s="78">
        <v>79424064</v>
      </c>
      <c r="K17" s="78">
        <v>276768052</v>
      </c>
      <c r="L17" s="79">
        <v>700095072</v>
      </c>
      <c r="M17" s="77">
        <v>94330556</v>
      </c>
      <c r="N17" s="78">
        <v>0</v>
      </c>
      <c r="O17" s="78">
        <v>0</v>
      </c>
      <c r="P17" s="78">
        <v>0</v>
      </c>
      <c r="Q17" s="78">
        <v>34436260</v>
      </c>
      <c r="R17" s="80"/>
      <c r="S17" s="78">
        <v>487954000</v>
      </c>
      <c r="T17" s="78">
        <v>156135208</v>
      </c>
      <c r="U17" s="81">
        <v>772856024</v>
      </c>
      <c r="V17" s="82">
        <v>116702004</v>
      </c>
    </row>
    <row r="18" spans="1:22" ht="13.5">
      <c r="A18" s="47" t="s">
        <v>565</v>
      </c>
      <c r="B18" s="75" t="s">
        <v>299</v>
      </c>
      <c r="C18" s="76" t="s">
        <v>300</v>
      </c>
      <c r="D18" s="77">
        <v>317976936</v>
      </c>
      <c r="E18" s="78">
        <v>269822016</v>
      </c>
      <c r="F18" s="78">
        <v>0</v>
      </c>
      <c r="G18" s="78">
        <v>0</v>
      </c>
      <c r="H18" s="78">
        <v>0</v>
      </c>
      <c r="I18" s="78">
        <v>8170308</v>
      </c>
      <c r="J18" s="78">
        <v>41134752</v>
      </c>
      <c r="K18" s="78">
        <v>328494264</v>
      </c>
      <c r="L18" s="79">
        <v>965598276</v>
      </c>
      <c r="M18" s="77">
        <v>83069688</v>
      </c>
      <c r="N18" s="78">
        <v>364209540</v>
      </c>
      <c r="O18" s="78">
        <v>0</v>
      </c>
      <c r="P18" s="78">
        <v>0</v>
      </c>
      <c r="Q18" s="78">
        <v>11610600</v>
      </c>
      <c r="R18" s="80"/>
      <c r="S18" s="78">
        <v>439298196</v>
      </c>
      <c r="T18" s="78">
        <v>73311468</v>
      </c>
      <c r="U18" s="81">
        <v>971499492</v>
      </c>
      <c r="V18" s="82">
        <v>54013812</v>
      </c>
    </row>
    <row r="19" spans="1:22" ht="13.5">
      <c r="A19" s="47" t="s">
        <v>565</v>
      </c>
      <c r="B19" s="75" t="s">
        <v>301</v>
      </c>
      <c r="C19" s="76" t="s">
        <v>302</v>
      </c>
      <c r="D19" s="77">
        <v>159223392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11022048</v>
      </c>
      <c r="K19" s="78">
        <v>192575976</v>
      </c>
      <c r="L19" s="79">
        <v>362821416</v>
      </c>
      <c r="M19" s="77">
        <v>32384736</v>
      </c>
      <c r="N19" s="78">
        <v>0</v>
      </c>
      <c r="O19" s="78">
        <v>0</v>
      </c>
      <c r="P19" s="78">
        <v>0</v>
      </c>
      <c r="Q19" s="78">
        <v>3338856</v>
      </c>
      <c r="R19" s="80"/>
      <c r="S19" s="78">
        <v>399436000</v>
      </c>
      <c r="T19" s="78">
        <v>44988596</v>
      </c>
      <c r="U19" s="81">
        <v>480148188</v>
      </c>
      <c r="V19" s="82">
        <v>97134996</v>
      </c>
    </row>
    <row r="20" spans="1:22" ht="13.5">
      <c r="A20" s="47" t="s">
        <v>566</v>
      </c>
      <c r="B20" s="75" t="s">
        <v>524</v>
      </c>
      <c r="C20" s="76" t="s">
        <v>525</v>
      </c>
      <c r="D20" s="77">
        <v>648636000</v>
      </c>
      <c r="E20" s="78">
        <v>0</v>
      </c>
      <c r="F20" s="78">
        <v>92225112</v>
      </c>
      <c r="G20" s="78">
        <v>0</v>
      </c>
      <c r="H20" s="78">
        <v>0</v>
      </c>
      <c r="I20" s="78">
        <v>395772</v>
      </c>
      <c r="J20" s="78">
        <v>15304344</v>
      </c>
      <c r="K20" s="78">
        <v>514985904</v>
      </c>
      <c r="L20" s="79">
        <v>1271547132</v>
      </c>
      <c r="M20" s="77">
        <v>0</v>
      </c>
      <c r="N20" s="78">
        <v>0</v>
      </c>
      <c r="O20" s="78">
        <v>207850086</v>
      </c>
      <c r="P20" s="78">
        <v>0</v>
      </c>
      <c r="Q20" s="78">
        <v>0</v>
      </c>
      <c r="R20" s="80"/>
      <c r="S20" s="78">
        <v>1092715644</v>
      </c>
      <c r="T20" s="78">
        <v>58351914</v>
      </c>
      <c r="U20" s="81">
        <v>1358917644</v>
      </c>
      <c r="V20" s="82">
        <v>678706344</v>
      </c>
    </row>
    <row r="21" spans="1:22" ht="12.75">
      <c r="A21" s="48"/>
      <c r="B21" s="83" t="s">
        <v>598</v>
      </c>
      <c r="C21" s="84"/>
      <c r="D21" s="85">
        <f aca="true" t="shared" si="1" ref="D21:V21">SUM(D16:D20)</f>
        <v>1635428886</v>
      </c>
      <c r="E21" s="86">
        <f t="shared" si="1"/>
        <v>380625454</v>
      </c>
      <c r="F21" s="86">
        <f t="shared" si="1"/>
        <v>92225112</v>
      </c>
      <c r="G21" s="86">
        <f t="shared" si="1"/>
        <v>0</v>
      </c>
      <c r="H21" s="86">
        <f t="shared" si="1"/>
        <v>0</v>
      </c>
      <c r="I21" s="86">
        <f t="shared" si="1"/>
        <v>10291988</v>
      </c>
      <c r="J21" s="86">
        <f t="shared" si="1"/>
        <v>154739208</v>
      </c>
      <c r="K21" s="86">
        <f t="shared" si="1"/>
        <v>1407625412</v>
      </c>
      <c r="L21" s="87">
        <f t="shared" si="1"/>
        <v>3680936060</v>
      </c>
      <c r="M21" s="85">
        <f t="shared" si="1"/>
        <v>231197720</v>
      </c>
      <c r="N21" s="86">
        <f t="shared" si="1"/>
        <v>528825954</v>
      </c>
      <c r="O21" s="86">
        <f t="shared" si="1"/>
        <v>207850086</v>
      </c>
      <c r="P21" s="86">
        <f t="shared" si="1"/>
        <v>0</v>
      </c>
      <c r="Q21" s="86">
        <f t="shared" si="1"/>
        <v>63189356</v>
      </c>
      <c r="R21" s="86">
        <f t="shared" si="1"/>
        <v>0</v>
      </c>
      <c r="S21" s="86">
        <f t="shared" si="1"/>
        <v>2581915840</v>
      </c>
      <c r="T21" s="86">
        <f t="shared" si="1"/>
        <v>355022828</v>
      </c>
      <c r="U21" s="88">
        <f t="shared" si="1"/>
        <v>3968001784</v>
      </c>
      <c r="V21" s="89">
        <f t="shared" si="1"/>
        <v>980400156</v>
      </c>
    </row>
    <row r="22" spans="1:22" ht="13.5">
      <c r="A22" s="47" t="s">
        <v>565</v>
      </c>
      <c r="B22" s="75" t="s">
        <v>303</v>
      </c>
      <c r="C22" s="76" t="s">
        <v>304</v>
      </c>
      <c r="D22" s="77">
        <v>146175125</v>
      </c>
      <c r="E22" s="78">
        <v>37100000</v>
      </c>
      <c r="F22" s="78">
        <v>0</v>
      </c>
      <c r="G22" s="78">
        <v>0</v>
      </c>
      <c r="H22" s="78">
        <v>0</v>
      </c>
      <c r="I22" s="78">
        <v>0</v>
      </c>
      <c r="J22" s="78">
        <v>8746928</v>
      </c>
      <c r="K22" s="78">
        <v>142367298</v>
      </c>
      <c r="L22" s="79">
        <v>334389351</v>
      </c>
      <c r="M22" s="77">
        <v>32475401</v>
      </c>
      <c r="N22" s="78">
        <v>39317019</v>
      </c>
      <c r="O22" s="78">
        <v>0</v>
      </c>
      <c r="P22" s="78">
        <v>0</v>
      </c>
      <c r="Q22" s="78">
        <v>831040</v>
      </c>
      <c r="R22" s="80"/>
      <c r="S22" s="78">
        <v>201645000</v>
      </c>
      <c r="T22" s="78">
        <v>19299016</v>
      </c>
      <c r="U22" s="81">
        <v>293567476</v>
      </c>
      <c r="V22" s="82">
        <v>50066000</v>
      </c>
    </row>
    <row r="23" spans="1:22" ht="13.5">
      <c r="A23" s="47" t="s">
        <v>565</v>
      </c>
      <c r="B23" s="75" t="s">
        <v>305</v>
      </c>
      <c r="C23" s="76" t="s">
        <v>306</v>
      </c>
      <c r="D23" s="77">
        <v>113175341</v>
      </c>
      <c r="E23" s="78">
        <v>11037708</v>
      </c>
      <c r="F23" s="78">
        <v>0</v>
      </c>
      <c r="G23" s="78">
        <v>0</v>
      </c>
      <c r="H23" s="78">
        <v>0</v>
      </c>
      <c r="I23" s="78">
        <v>2183605</v>
      </c>
      <c r="J23" s="78">
        <v>6099772</v>
      </c>
      <c r="K23" s="78">
        <v>91755765</v>
      </c>
      <c r="L23" s="79">
        <v>224252191</v>
      </c>
      <c r="M23" s="77">
        <v>23451683</v>
      </c>
      <c r="N23" s="78">
        <v>11271705</v>
      </c>
      <c r="O23" s="78">
        <v>0</v>
      </c>
      <c r="P23" s="78">
        <v>0</v>
      </c>
      <c r="Q23" s="78">
        <v>2391314</v>
      </c>
      <c r="R23" s="80"/>
      <c r="S23" s="78">
        <v>156595650</v>
      </c>
      <c r="T23" s="78">
        <v>42954820</v>
      </c>
      <c r="U23" s="81">
        <v>236665172</v>
      </c>
      <c r="V23" s="82">
        <v>49186350</v>
      </c>
    </row>
    <row r="24" spans="1:22" ht="13.5">
      <c r="A24" s="47" t="s">
        <v>565</v>
      </c>
      <c r="B24" s="75" t="s">
        <v>73</v>
      </c>
      <c r="C24" s="76" t="s">
        <v>74</v>
      </c>
      <c r="D24" s="77">
        <v>1032564017</v>
      </c>
      <c r="E24" s="78">
        <v>810749810</v>
      </c>
      <c r="F24" s="78">
        <v>241071915</v>
      </c>
      <c r="G24" s="78">
        <v>0</v>
      </c>
      <c r="H24" s="78">
        <v>0</v>
      </c>
      <c r="I24" s="78">
        <v>97987467</v>
      </c>
      <c r="J24" s="78">
        <v>250000000</v>
      </c>
      <c r="K24" s="78">
        <v>1247093931</v>
      </c>
      <c r="L24" s="79">
        <v>3679467140</v>
      </c>
      <c r="M24" s="77">
        <v>526156799</v>
      </c>
      <c r="N24" s="78">
        <v>1234579062</v>
      </c>
      <c r="O24" s="78">
        <v>296542794</v>
      </c>
      <c r="P24" s="78">
        <v>126897079</v>
      </c>
      <c r="Q24" s="78">
        <v>122015565</v>
      </c>
      <c r="R24" s="80"/>
      <c r="S24" s="78">
        <v>1187428150</v>
      </c>
      <c r="T24" s="78">
        <v>313403628</v>
      </c>
      <c r="U24" s="81">
        <v>3807023077</v>
      </c>
      <c r="V24" s="82">
        <v>874054850</v>
      </c>
    </row>
    <row r="25" spans="1:22" ht="13.5">
      <c r="A25" s="47" t="s">
        <v>565</v>
      </c>
      <c r="B25" s="75" t="s">
        <v>307</v>
      </c>
      <c r="C25" s="76" t="s">
        <v>308</v>
      </c>
      <c r="D25" s="77">
        <v>141493835</v>
      </c>
      <c r="E25" s="78">
        <v>0</v>
      </c>
      <c r="F25" s="78">
        <v>0</v>
      </c>
      <c r="G25" s="78">
        <v>0</v>
      </c>
      <c r="H25" s="78">
        <v>0</v>
      </c>
      <c r="I25" s="78">
        <v>141075</v>
      </c>
      <c r="J25" s="78">
        <v>29757430</v>
      </c>
      <c r="K25" s="78">
        <v>138413537</v>
      </c>
      <c r="L25" s="79">
        <v>309805877</v>
      </c>
      <c r="M25" s="77">
        <v>31568339</v>
      </c>
      <c r="N25" s="78">
        <v>0</v>
      </c>
      <c r="O25" s="78">
        <v>0</v>
      </c>
      <c r="P25" s="78">
        <v>0</v>
      </c>
      <c r="Q25" s="78">
        <v>6271577</v>
      </c>
      <c r="R25" s="80"/>
      <c r="S25" s="78">
        <v>269853000</v>
      </c>
      <c r="T25" s="78">
        <v>83061211</v>
      </c>
      <c r="U25" s="81">
        <v>390754127</v>
      </c>
      <c r="V25" s="82">
        <v>53720000</v>
      </c>
    </row>
    <row r="26" spans="1:22" ht="13.5">
      <c r="A26" s="47" t="s">
        <v>566</v>
      </c>
      <c r="B26" s="75" t="s">
        <v>526</v>
      </c>
      <c r="C26" s="76" t="s">
        <v>527</v>
      </c>
      <c r="D26" s="77">
        <v>344600000</v>
      </c>
      <c r="E26" s="78">
        <v>0</v>
      </c>
      <c r="F26" s="78">
        <v>69170000</v>
      </c>
      <c r="G26" s="78">
        <v>0</v>
      </c>
      <c r="H26" s="78">
        <v>0</v>
      </c>
      <c r="I26" s="78">
        <v>470000</v>
      </c>
      <c r="J26" s="78">
        <v>9649000</v>
      </c>
      <c r="K26" s="78">
        <v>387953000</v>
      </c>
      <c r="L26" s="79">
        <v>811842000</v>
      </c>
      <c r="M26" s="77">
        <v>0</v>
      </c>
      <c r="N26" s="78">
        <v>0</v>
      </c>
      <c r="O26" s="78">
        <v>61293000</v>
      </c>
      <c r="P26" s="78">
        <v>10816000</v>
      </c>
      <c r="Q26" s="78">
        <v>0</v>
      </c>
      <c r="R26" s="80"/>
      <c r="S26" s="78">
        <v>641606000</v>
      </c>
      <c r="T26" s="78">
        <v>30619000</v>
      </c>
      <c r="U26" s="81">
        <v>744334000</v>
      </c>
      <c r="V26" s="82">
        <v>309161000</v>
      </c>
    </row>
    <row r="27" spans="1:22" ht="12.75">
      <c r="A27" s="48"/>
      <c r="B27" s="83" t="s">
        <v>599</v>
      </c>
      <c r="C27" s="84"/>
      <c r="D27" s="85">
        <f aca="true" t="shared" si="2" ref="D27:V27">SUM(D22:D26)</f>
        <v>1778008318</v>
      </c>
      <c r="E27" s="86">
        <f t="shared" si="2"/>
        <v>858887518</v>
      </c>
      <c r="F27" s="86">
        <f t="shared" si="2"/>
        <v>310241915</v>
      </c>
      <c r="G27" s="86">
        <f t="shared" si="2"/>
        <v>0</v>
      </c>
      <c r="H27" s="86">
        <f t="shared" si="2"/>
        <v>0</v>
      </c>
      <c r="I27" s="86">
        <f t="shared" si="2"/>
        <v>100782147</v>
      </c>
      <c r="J27" s="86">
        <f t="shared" si="2"/>
        <v>304253130</v>
      </c>
      <c r="K27" s="86">
        <f t="shared" si="2"/>
        <v>2007583531</v>
      </c>
      <c r="L27" s="87">
        <f t="shared" si="2"/>
        <v>5359756559</v>
      </c>
      <c r="M27" s="85">
        <f t="shared" si="2"/>
        <v>613652222</v>
      </c>
      <c r="N27" s="86">
        <f t="shared" si="2"/>
        <v>1285167786</v>
      </c>
      <c r="O27" s="86">
        <f t="shared" si="2"/>
        <v>357835794</v>
      </c>
      <c r="P27" s="86">
        <f t="shared" si="2"/>
        <v>137713079</v>
      </c>
      <c r="Q27" s="86">
        <f t="shared" si="2"/>
        <v>131509496</v>
      </c>
      <c r="R27" s="86">
        <f t="shared" si="2"/>
        <v>0</v>
      </c>
      <c r="S27" s="86">
        <f t="shared" si="2"/>
        <v>2457127800</v>
      </c>
      <c r="T27" s="86">
        <f t="shared" si="2"/>
        <v>489337675</v>
      </c>
      <c r="U27" s="88">
        <f t="shared" si="2"/>
        <v>5472343852</v>
      </c>
      <c r="V27" s="89">
        <f t="shared" si="2"/>
        <v>1336188200</v>
      </c>
    </row>
    <row r="28" spans="1:22" ht="13.5">
      <c r="A28" s="47" t="s">
        <v>565</v>
      </c>
      <c r="B28" s="75" t="s">
        <v>309</v>
      </c>
      <c r="C28" s="76" t="s">
        <v>310</v>
      </c>
      <c r="D28" s="77">
        <v>146459736</v>
      </c>
      <c r="E28" s="78">
        <v>78000000</v>
      </c>
      <c r="F28" s="78">
        <v>38000004</v>
      </c>
      <c r="G28" s="78">
        <v>0</v>
      </c>
      <c r="H28" s="78">
        <v>0</v>
      </c>
      <c r="I28" s="78">
        <v>15578988</v>
      </c>
      <c r="J28" s="78">
        <v>7306164</v>
      </c>
      <c r="K28" s="78">
        <v>126685536</v>
      </c>
      <c r="L28" s="79">
        <v>412030428</v>
      </c>
      <c r="M28" s="77">
        <v>94002912</v>
      </c>
      <c r="N28" s="78">
        <v>83500860</v>
      </c>
      <c r="O28" s="78">
        <v>49398468</v>
      </c>
      <c r="P28" s="78">
        <v>25072500</v>
      </c>
      <c r="Q28" s="78">
        <v>16147320</v>
      </c>
      <c r="R28" s="80"/>
      <c r="S28" s="78">
        <v>120315000</v>
      </c>
      <c r="T28" s="78">
        <v>28668012</v>
      </c>
      <c r="U28" s="81">
        <v>417105072</v>
      </c>
      <c r="V28" s="82">
        <v>94204008</v>
      </c>
    </row>
    <row r="29" spans="1:22" ht="13.5">
      <c r="A29" s="47" t="s">
        <v>565</v>
      </c>
      <c r="B29" s="75" t="s">
        <v>311</v>
      </c>
      <c r="C29" s="76" t="s">
        <v>312</v>
      </c>
      <c r="D29" s="77">
        <v>223066591</v>
      </c>
      <c r="E29" s="78">
        <v>124744754</v>
      </c>
      <c r="F29" s="78">
        <v>12567097</v>
      </c>
      <c r="G29" s="78">
        <v>0</v>
      </c>
      <c r="H29" s="78">
        <v>0</v>
      </c>
      <c r="I29" s="78">
        <v>18492487</v>
      </c>
      <c r="J29" s="78">
        <v>8260725</v>
      </c>
      <c r="K29" s="78">
        <v>203953683</v>
      </c>
      <c r="L29" s="79">
        <v>591085337</v>
      </c>
      <c r="M29" s="77">
        <v>64790000</v>
      </c>
      <c r="N29" s="78">
        <v>208267265</v>
      </c>
      <c r="O29" s="78">
        <v>47461905</v>
      </c>
      <c r="P29" s="78">
        <v>22900931</v>
      </c>
      <c r="Q29" s="78">
        <v>19408625</v>
      </c>
      <c r="R29" s="80"/>
      <c r="S29" s="78">
        <v>169761149</v>
      </c>
      <c r="T29" s="78">
        <v>60825807</v>
      </c>
      <c r="U29" s="81">
        <v>593415682</v>
      </c>
      <c r="V29" s="82">
        <v>86381850</v>
      </c>
    </row>
    <row r="30" spans="1:22" ht="13.5">
      <c r="A30" s="47" t="s">
        <v>565</v>
      </c>
      <c r="B30" s="75" t="s">
        <v>313</v>
      </c>
      <c r="C30" s="76" t="s">
        <v>314</v>
      </c>
      <c r="D30" s="77">
        <v>152388168</v>
      </c>
      <c r="E30" s="78">
        <v>118910004</v>
      </c>
      <c r="F30" s="78">
        <v>12600000</v>
      </c>
      <c r="G30" s="78">
        <v>0</v>
      </c>
      <c r="H30" s="78">
        <v>0</v>
      </c>
      <c r="I30" s="78">
        <v>12600000</v>
      </c>
      <c r="J30" s="78">
        <v>10349916</v>
      </c>
      <c r="K30" s="78">
        <v>117378840</v>
      </c>
      <c r="L30" s="79">
        <v>424226928</v>
      </c>
      <c r="M30" s="77">
        <v>94479240</v>
      </c>
      <c r="N30" s="78">
        <v>147927516</v>
      </c>
      <c r="O30" s="78">
        <v>32059656</v>
      </c>
      <c r="P30" s="78">
        <v>17904972</v>
      </c>
      <c r="Q30" s="78">
        <v>8765400</v>
      </c>
      <c r="R30" s="80"/>
      <c r="S30" s="78">
        <v>103273992</v>
      </c>
      <c r="T30" s="78">
        <v>41787180</v>
      </c>
      <c r="U30" s="81">
        <v>446197956</v>
      </c>
      <c r="V30" s="82">
        <v>77494992</v>
      </c>
    </row>
    <row r="31" spans="1:22" ht="13.5">
      <c r="A31" s="47" t="s">
        <v>565</v>
      </c>
      <c r="B31" s="75" t="s">
        <v>315</v>
      </c>
      <c r="C31" s="76" t="s">
        <v>316</v>
      </c>
      <c r="D31" s="77">
        <v>401916374</v>
      </c>
      <c r="E31" s="78">
        <v>242856375</v>
      </c>
      <c r="F31" s="78">
        <v>26255573</v>
      </c>
      <c r="G31" s="78">
        <v>0</v>
      </c>
      <c r="H31" s="78">
        <v>0</v>
      </c>
      <c r="I31" s="78">
        <v>2685720</v>
      </c>
      <c r="J31" s="78">
        <v>55000000</v>
      </c>
      <c r="K31" s="78">
        <v>302629541</v>
      </c>
      <c r="L31" s="79">
        <v>1031343583</v>
      </c>
      <c r="M31" s="77">
        <v>82366781</v>
      </c>
      <c r="N31" s="78">
        <v>273986924</v>
      </c>
      <c r="O31" s="78">
        <v>119399596</v>
      </c>
      <c r="P31" s="78">
        <v>18464058</v>
      </c>
      <c r="Q31" s="78">
        <v>17563866</v>
      </c>
      <c r="R31" s="80"/>
      <c r="S31" s="78">
        <v>482723130</v>
      </c>
      <c r="T31" s="78">
        <v>85801987</v>
      </c>
      <c r="U31" s="81">
        <v>1080306342</v>
      </c>
      <c r="V31" s="82">
        <v>283843700</v>
      </c>
    </row>
    <row r="32" spans="1:22" ht="13.5">
      <c r="A32" s="47" t="s">
        <v>565</v>
      </c>
      <c r="B32" s="75" t="s">
        <v>317</v>
      </c>
      <c r="C32" s="76" t="s">
        <v>318</v>
      </c>
      <c r="D32" s="77">
        <v>253303116</v>
      </c>
      <c r="E32" s="78">
        <v>182007996</v>
      </c>
      <c r="F32" s="78">
        <v>18417444</v>
      </c>
      <c r="G32" s="78">
        <v>0</v>
      </c>
      <c r="H32" s="78">
        <v>0</v>
      </c>
      <c r="I32" s="78">
        <v>61557624</v>
      </c>
      <c r="J32" s="78">
        <v>28595184</v>
      </c>
      <c r="K32" s="78">
        <v>182471616</v>
      </c>
      <c r="L32" s="79">
        <v>726352980</v>
      </c>
      <c r="M32" s="77">
        <v>142532256</v>
      </c>
      <c r="N32" s="78">
        <v>263150916</v>
      </c>
      <c r="O32" s="78">
        <v>76294596</v>
      </c>
      <c r="P32" s="78">
        <v>31328484</v>
      </c>
      <c r="Q32" s="78">
        <v>22010124</v>
      </c>
      <c r="R32" s="80"/>
      <c r="S32" s="78">
        <v>123438840</v>
      </c>
      <c r="T32" s="78">
        <v>70108104</v>
      </c>
      <c r="U32" s="81">
        <v>728863320</v>
      </c>
      <c r="V32" s="82">
        <v>70401144</v>
      </c>
    </row>
    <row r="33" spans="1:22" ht="13.5">
      <c r="A33" s="47" t="s">
        <v>566</v>
      </c>
      <c r="B33" s="75" t="s">
        <v>528</v>
      </c>
      <c r="C33" s="76" t="s">
        <v>529</v>
      </c>
      <c r="D33" s="77">
        <v>131744109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53181462</v>
      </c>
      <c r="L33" s="79">
        <v>184925571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80"/>
      <c r="S33" s="78">
        <v>140402988</v>
      </c>
      <c r="T33" s="78">
        <v>9865380</v>
      </c>
      <c r="U33" s="81">
        <v>150268368</v>
      </c>
      <c r="V33" s="82">
        <v>300000</v>
      </c>
    </row>
    <row r="34" spans="1:22" ht="12.75">
      <c r="A34" s="48"/>
      <c r="B34" s="83" t="s">
        <v>600</v>
      </c>
      <c r="C34" s="84"/>
      <c r="D34" s="85">
        <f aca="true" t="shared" si="3" ref="D34:V34">SUM(D28:D33)</f>
        <v>1308878094</v>
      </c>
      <c r="E34" s="86">
        <f t="shared" si="3"/>
        <v>746519129</v>
      </c>
      <c r="F34" s="86">
        <f t="shared" si="3"/>
        <v>107840118</v>
      </c>
      <c r="G34" s="86">
        <f t="shared" si="3"/>
        <v>0</v>
      </c>
      <c r="H34" s="86">
        <f t="shared" si="3"/>
        <v>0</v>
      </c>
      <c r="I34" s="86">
        <f t="shared" si="3"/>
        <v>110914819</v>
      </c>
      <c r="J34" s="86">
        <f t="shared" si="3"/>
        <v>109511989</v>
      </c>
      <c r="K34" s="86">
        <f t="shared" si="3"/>
        <v>986300678</v>
      </c>
      <c r="L34" s="87">
        <f t="shared" si="3"/>
        <v>3369964827</v>
      </c>
      <c r="M34" s="85">
        <f t="shared" si="3"/>
        <v>478171189</v>
      </c>
      <c r="N34" s="86">
        <f t="shared" si="3"/>
        <v>976833481</v>
      </c>
      <c r="O34" s="86">
        <f t="shared" si="3"/>
        <v>324614221</v>
      </c>
      <c r="P34" s="86">
        <f t="shared" si="3"/>
        <v>115670945</v>
      </c>
      <c r="Q34" s="86">
        <f t="shared" si="3"/>
        <v>83895335</v>
      </c>
      <c r="R34" s="86">
        <f t="shared" si="3"/>
        <v>0</v>
      </c>
      <c r="S34" s="86">
        <f t="shared" si="3"/>
        <v>1139915099</v>
      </c>
      <c r="T34" s="86">
        <f t="shared" si="3"/>
        <v>297056470</v>
      </c>
      <c r="U34" s="88">
        <f t="shared" si="3"/>
        <v>3416156740</v>
      </c>
      <c r="V34" s="89">
        <f t="shared" si="3"/>
        <v>612625694</v>
      </c>
    </row>
    <row r="35" spans="1:22" ht="13.5">
      <c r="A35" s="47" t="s">
        <v>565</v>
      </c>
      <c r="B35" s="75" t="s">
        <v>319</v>
      </c>
      <c r="C35" s="76" t="s">
        <v>320</v>
      </c>
      <c r="D35" s="77">
        <v>113180006</v>
      </c>
      <c r="E35" s="78">
        <v>42000000</v>
      </c>
      <c r="F35" s="78">
        <v>0</v>
      </c>
      <c r="G35" s="78">
        <v>0</v>
      </c>
      <c r="H35" s="78">
        <v>0</v>
      </c>
      <c r="I35" s="78">
        <v>40505</v>
      </c>
      <c r="J35" s="78">
        <v>13986959</v>
      </c>
      <c r="K35" s="78">
        <v>139322466</v>
      </c>
      <c r="L35" s="79">
        <v>308529936</v>
      </c>
      <c r="M35" s="77">
        <v>39126263</v>
      </c>
      <c r="N35" s="78">
        <v>63835593</v>
      </c>
      <c r="O35" s="78">
        <v>0</v>
      </c>
      <c r="P35" s="78">
        <v>0</v>
      </c>
      <c r="Q35" s="78">
        <v>5002583</v>
      </c>
      <c r="R35" s="80"/>
      <c r="S35" s="78">
        <v>163620000</v>
      </c>
      <c r="T35" s="78">
        <v>18857143</v>
      </c>
      <c r="U35" s="81">
        <v>290441582</v>
      </c>
      <c r="V35" s="82">
        <v>33238000</v>
      </c>
    </row>
    <row r="36" spans="1:22" ht="13.5">
      <c r="A36" s="47" t="s">
        <v>565</v>
      </c>
      <c r="B36" s="75" t="s">
        <v>321</v>
      </c>
      <c r="C36" s="76" t="s">
        <v>322</v>
      </c>
      <c r="D36" s="77">
        <v>196273728</v>
      </c>
      <c r="E36" s="78">
        <v>94047003</v>
      </c>
      <c r="F36" s="78">
        <v>0</v>
      </c>
      <c r="G36" s="78">
        <v>0</v>
      </c>
      <c r="H36" s="78">
        <v>0</v>
      </c>
      <c r="I36" s="78">
        <v>1183666</v>
      </c>
      <c r="J36" s="78">
        <v>40462668</v>
      </c>
      <c r="K36" s="78">
        <v>180481727</v>
      </c>
      <c r="L36" s="79">
        <v>512448792</v>
      </c>
      <c r="M36" s="77">
        <v>38344704</v>
      </c>
      <c r="N36" s="78">
        <v>101944872</v>
      </c>
      <c r="O36" s="78">
        <v>0</v>
      </c>
      <c r="P36" s="78">
        <v>0</v>
      </c>
      <c r="Q36" s="78">
        <v>8928192</v>
      </c>
      <c r="R36" s="80"/>
      <c r="S36" s="78">
        <v>293916001</v>
      </c>
      <c r="T36" s="78">
        <v>88434235</v>
      </c>
      <c r="U36" s="81">
        <v>531568004</v>
      </c>
      <c r="V36" s="82">
        <v>74561000</v>
      </c>
    </row>
    <row r="37" spans="1:22" ht="13.5">
      <c r="A37" s="47" t="s">
        <v>565</v>
      </c>
      <c r="B37" s="75" t="s">
        <v>323</v>
      </c>
      <c r="C37" s="76" t="s">
        <v>324</v>
      </c>
      <c r="D37" s="77">
        <v>108309601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39101845</v>
      </c>
      <c r="K37" s="78">
        <v>170568191</v>
      </c>
      <c r="L37" s="79">
        <v>317979637</v>
      </c>
      <c r="M37" s="77">
        <v>43378419</v>
      </c>
      <c r="N37" s="78">
        <v>0</v>
      </c>
      <c r="O37" s="78">
        <v>0</v>
      </c>
      <c r="P37" s="78">
        <v>0</v>
      </c>
      <c r="Q37" s="78">
        <v>0</v>
      </c>
      <c r="R37" s="80"/>
      <c r="S37" s="78">
        <v>288251000</v>
      </c>
      <c r="T37" s="78">
        <v>50758344</v>
      </c>
      <c r="U37" s="81">
        <v>382387763</v>
      </c>
      <c r="V37" s="82">
        <v>61710000</v>
      </c>
    </row>
    <row r="38" spans="1:22" ht="13.5">
      <c r="A38" s="47" t="s">
        <v>565</v>
      </c>
      <c r="B38" s="75" t="s">
        <v>325</v>
      </c>
      <c r="C38" s="76" t="s">
        <v>326</v>
      </c>
      <c r="D38" s="77">
        <v>236366174</v>
      </c>
      <c r="E38" s="78">
        <v>0</v>
      </c>
      <c r="F38" s="78">
        <v>0</v>
      </c>
      <c r="G38" s="78">
        <v>0</v>
      </c>
      <c r="H38" s="78">
        <v>0</v>
      </c>
      <c r="I38" s="78">
        <v>954967</v>
      </c>
      <c r="J38" s="78">
        <v>41688529</v>
      </c>
      <c r="K38" s="78">
        <v>328075216</v>
      </c>
      <c r="L38" s="79">
        <v>607084886</v>
      </c>
      <c r="M38" s="77">
        <v>121787199</v>
      </c>
      <c r="N38" s="78">
        <v>0</v>
      </c>
      <c r="O38" s="78">
        <v>0</v>
      </c>
      <c r="P38" s="78">
        <v>0</v>
      </c>
      <c r="Q38" s="78">
        <v>25921465</v>
      </c>
      <c r="R38" s="80"/>
      <c r="S38" s="78">
        <v>456109000</v>
      </c>
      <c r="T38" s="78">
        <v>74388623</v>
      </c>
      <c r="U38" s="81">
        <v>678206287</v>
      </c>
      <c r="V38" s="82">
        <v>83797000</v>
      </c>
    </row>
    <row r="39" spans="1:22" ht="13.5">
      <c r="A39" s="47" t="s">
        <v>566</v>
      </c>
      <c r="B39" s="75" t="s">
        <v>548</v>
      </c>
      <c r="C39" s="76" t="s">
        <v>549</v>
      </c>
      <c r="D39" s="77">
        <v>417373956</v>
      </c>
      <c r="E39" s="78">
        <v>0</v>
      </c>
      <c r="F39" s="78">
        <v>130000000</v>
      </c>
      <c r="G39" s="78">
        <v>0</v>
      </c>
      <c r="H39" s="78">
        <v>0</v>
      </c>
      <c r="I39" s="78">
        <v>470526</v>
      </c>
      <c r="J39" s="78">
        <v>15000000</v>
      </c>
      <c r="K39" s="78">
        <v>375784315</v>
      </c>
      <c r="L39" s="79">
        <v>938628797</v>
      </c>
      <c r="M39" s="77">
        <v>0</v>
      </c>
      <c r="N39" s="78">
        <v>89591</v>
      </c>
      <c r="O39" s="78">
        <v>83241128</v>
      </c>
      <c r="P39" s="78">
        <v>17129407</v>
      </c>
      <c r="Q39" s="78">
        <v>0</v>
      </c>
      <c r="R39" s="80"/>
      <c r="S39" s="78">
        <v>914290000</v>
      </c>
      <c r="T39" s="78">
        <v>25305600</v>
      </c>
      <c r="U39" s="81">
        <v>1040055726</v>
      </c>
      <c r="V39" s="82">
        <v>459586000</v>
      </c>
    </row>
    <row r="40" spans="1:22" ht="12.75">
      <c r="A40" s="48"/>
      <c r="B40" s="83" t="s">
        <v>601</v>
      </c>
      <c r="C40" s="84"/>
      <c r="D40" s="85">
        <f aca="true" t="shared" si="4" ref="D40:V40">SUM(D35:D39)</f>
        <v>1071503465</v>
      </c>
      <c r="E40" s="86">
        <f t="shared" si="4"/>
        <v>136047003</v>
      </c>
      <c r="F40" s="86">
        <f t="shared" si="4"/>
        <v>130000000</v>
      </c>
      <c r="G40" s="86">
        <f t="shared" si="4"/>
        <v>0</v>
      </c>
      <c r="H40" s="86">
        <f t="shared" si="4"/>
        <v>0</v>
      </c>
      <c r="I40" s="86">
        <f t="shared" si="4"/>
        <v>2649664</v>
      </c>
      <c r="J40" s="86">
        <f t="shared" si="4"/>
        <v>150240001</v>
      </c>
      <c r="K40" s="86">
        <f t="shared" si="4"/>
        <v>1194231915</v>
      </c>
      <c r="L40" s="87">
        <f t="shared" si="4"/>
        <v>2684672048</v>
      </c>
      <c r="M40" s="85">
        <f t="shared" si="4"/>
        <v>242636585</v>
      </c>
      <c r="N40" s="86">
        <f t="shared" si="4"/>
        <v>165870056</v>
      </c>
      <c r="O40" s="86">
        <f t="shared" si="4"/>
        <v>83241128</v>
      </c>
      <c r="P40" s="86">
        <f t="shared" si="4"/>
        <v>17129407</v>
      </c>
      <c r="Q40" s="86">
        <f t="shared" si="4"/>
        <v>39852240</v>
      </c>
      <c r="R40" s="86">
        <f t="shared" si="4"/>
        <v>0</v>
      </c>
      <c r="S40" s="86">
        <f t="shared" si="4"/>
        <v>2116186001</v>
      </c>
      <c r="T40" s="86">
        <f t="shared" si="4"/>
        <v>257743945</v>
      </c>
      <c r="U40" s="88">
        <f t="shared" si="4"/>
        <v>2922659362</v>
      </c>
      <c r="V40" s="89">
        <f t="shared" si="4"/>
        <v>712892000</v>
      </c>
    </row>
    <row r="41" spans="1:22" ht="12.75">
      <c r="A41" s="49"/>
      <c r="B41" s="90" t="s">
        <v>602</v>
      </c>
      <c r="C41" s="91"/>
      <c r="D41" s="92">
        <f aca="true" t="shared" si="5" ref="D41:V41">SUM(D9:D14,D16:D20,D22:D26,D28:D33,D35:D39)</f>
        <v>7207434642</v>
      </c>
      <c r="E41" s="93">
        <f t="shared" si="5"/>
        <v>2658328462</v>
      </c>
      <c r="F41" s="93">
        <f t="shared" si="5"/>
        <v>879948981</v>
      </c>
      <c r="G41" s="93">
        <f t="shared" si="5"/>
        <v>0</v>
      </c>
      <c r="H41" s="93">
        <f t="shared" si="5"/>
        <v>0</v>
      </c>
      <c r="I41" s="93">
        <f t="shared" si="5"/>
        <v>244411016</v>
      </c>
      <c r="J41" s="93">
        <f t="shared" si="5"/>
        <v>944743169</v>
      </c>
      <c r="K41" s="93">
        <f t="shared" si="5"/>
        <v>7357225133</v>
      </c>
      <c r="L41" s="94">
        <f t="shared" si="5"/>
        <v>19292091403</v>
      </c>
      <c r="M41" s="92">
        <f t="shared" si="5"/>
        <v>2031999463</v>
      </c>
      <c r="N41" s="93">
        <f t="shared" si="5"/>
        <v>3694186312</v>
      </c>
      <c r="O41" s="93">
        <f t="shared" si="5"/>
        <v>1139435145</v>
      </c>
      <c r="P41" s="93">
        <f t="shared" si="5"/>
        <v>303118631</v>
      </c>
      <c r="Q41" s="93">
        <f t="shared" si="5"/>
        <v>390742931</v>
      </c>
      <c r="R41" s="93">
        <f t="shared" si="5"/>
        <v>0</v>
      </c>
      <c r="S41" s="93">
        <f t="shared" si="5"/>
        <v>10876758364</v>
      </c>
      <c r="T41" s="93">
        <f t="shared" si="5"/>
        <v>1872265380</v>
      </c>
      <c r="U41" s="95">
        <f t="shared" si="5"/>
        <v>20308506226</v>
      </c>
      <c r="V41" s="89">
        <f t="shared" si="5"/>
        <v>4446091554</v>
      </c>
    </row>
    <row r="42" spans="1:22" ht="13.5">
      <c r="A42" s="50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3.5">
      <c r="A43" s="51"/>
      <c r="B43" s="128" t="s">
        <v>42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43:T43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2020-11-01T19:38:36Z</dcterms:created>
  <dcterms:modified xsi:type="dcterms:W3CDTF">2020-11-11T07:05:29Z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